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205"/>
  </bookViews>
  <sheets>
    <sheet name="úvod" sheetId="1" r:id="rId1"/>
    <sheet name="Přehled" sheetId="2" r:id="rId2"/>
    <sheet name="Příjmy" sheetId="3" r:id="rId3"/>
    <sheet name="Výdaje" sheetId="4" r:id="rId4"/>
  </sheets>
  <calcPr calcId="125725"/>
</workbook>
</file>

<file path=xl/calcChain.xml><?xml version="1.0" encoding="utf-8"?>
<calcChain xmlns="http://schemas.openxmlformats.org/spreadsheetml/2006/main">
  <c r="F223" i="4"/>
  <c r="E223"/>
  <c r="D223"/>
  <c r="F32"/>
  <c r="F219"/>
  <c r="F203"/>
  <c r="F194"/>
  <c r="F157"/>
  <c r="F139"/>
  <c r="F122"/>
  <c r="F78"/>
  <c r="F63"/>
  <c r="F39"/>
  <c r="F22"/>
  <c r="F68" i="3"/>
  <c r="F62"/>
  <c r="F57"/>
  <c r="F7" i="2" s="1"/>
  <c r="F20" i="3"/>
  <c r="F16"/>
  <c r="F15" i="2"/>
  <c r="F9"/>
  <c r="F8"/>
  <c r="F6"/>
  <c r="E39" i="4"/>
  <c r="E219"/>
  <c r="E203"/>
  <c r="E194"/>
  <c r="E157"/>
  <c r="E139"/>
  <c r="E122"/>
  <c r="E78"/>
  <c r="E63"/>
  <c r="E32"/>
  <c r="E22"/>
  <c r="F205" l="1"/>
  <c r="F14" i="2" s="1"/>
  <c r="F16" s="1"/>
  <c r="F70" i="3"/>
  <c r="F10" i="2"/>
  <c r="E205" i="4"/>
  <c r="E228" s="1"/>
  <c r="F228" l="1"/>
  <c r="F19" i="2"/>
  <c r="F23" s="1"/>
  <c r="F27" s="1"/>
  <c r="E68" i="3"/>
  <c r="E9" i="2" s="1"/>
  <c r="E62" i="3"/>
  <c r="E8" i="2" s="1"/>
  <c r="E57" i="3"/>
  <c r="E7" i="2" s="1"/>
  <c r="E16" i="3"/>
  <c r="E20" s="1"/>
  <c r="E15" i="2"/>
  <c r="E14"/>
  <c r="D57" i="3"/>
  <c r="D203" i="4"/>
  <c r="E16" i="2" l="1"/>
  <c r="E70" i="3"/>
  <c r="E6" i="2"/>
  <c r="E10" s="1"/>
  <c r="D32" i="4"/>
  <c r="D39"/>
  <c r="E19" i="2" l="1"/>
  <c r="E23" s="1"/>
  <c r="E27" s="1"/>
  <c r="D122" i="4"/>
  <c r="D78"/>
  <c r="D219"/>
  <c r="D225" s="1"/>
  <c r="D16" i="3"/>
  <c r="D20" s="1"/>
  <c r="D7" i="2"/>
  <c r="D194" i="4"/>
  <c r="D22"/>
  <c r="D63"/>
  <c r="D139"/>
  <c r="D157"/>
  <c r="D62" i="3"/>
  <c r="D8" i="2" s="1"/>
  <c r="D68" i="3"/>
  <c r="D9" i="2" s="1"/>
  <c r="D205" i="4" l="1"/>
  <c r="D15" i="2"/>
  <c r="D6"/>
  <c r="D10" s="1"/>
  <c r="D70" i="3"/>
  <c r="D228" i="4" l="1"/>
  <c r="D14" i="2"/>
  <c r="D16" s="1"/>
  <c r="D19" s="1"/>
  <c r="D23" s="1"/>
  <c r="D27" s="1"/>
</calcChain>
</file>

<file path=xl/sharedStrings.xml><?xml version="1.0" encoding="utf-8"?>
<sst xmlns="http://schemas.openxmlformats.org/spreadsheetml/2006/main" count="482" uniqueCount="183">
  <si>
    <t xml:space="preserve"> </t>
  </si>
  <si>
    <t>I.</t>
  </si>
  <si>
    <t>rozpočet</t>
  </si>
  <si>
    <t>z toho</t>
  </si>
  <si>
    <t xml:space="preserve">                           Příjmy celkem:</t>
  </si>
  <si>
    <t>II.</t>
  </si>
  <si>
    <t>Běžné výdaje</t>
  </si>
  <si>
    <t>Kapitálové výdaje</t>
  </si>
  <si>
    <t xml:space="preserve">                            Výdaje celkem </t>
  </si>
  <si>
    <t>III.</t>
  </si>
  <si>
    <t>SALDO: příjmů a výdajů</t>
  </si>
  <si>
    <t>IV.</t>
  </si>
  <si>
    <t>Změna stavu krát.prostředků na účtě</t>
  </si>
  <si>
    <t>Financování celkem</t>
  </si>
  <si>
    <t>položka</t>
  </si>
  <si>
    <t>1. třída - daňové</t>
  </si>
  <si>
    <t>Daň z příjmů právnických osob</t>
  </si>
  <si>
    <t>Daň z přidané hodnoty</t>
  </si>
  <si>
    <t>Daňové příjmy celkem</t>
  </si>
  <si>
    <t>§</t>
  </si>
  <si>
    <t>2. třída - nedaňové</t>
  </si>
  <si>
    <t xml:space="preserve">Příjmy z pronájmu pozemků  </t>
  </si>
  <si>
    <t>Příjmy z poskytování služeb a výrobků</t>
  </si>
  <si>
    <t>Přijaté nekapitálové příspěvky a náhrady</t>
  </si>
  <si>
    <t>Příjmy z prodeje zboží</t>
  </si>
  <si>
    <t>Příjmy z úroků</t>
  </si>
  <si>
    <t>Nedaňové příjmy celkem</t>
  </si>
  <si>
    <t>3. třída - kapitálové</t>
  </si>
  <si>
    <t>Příjmy z prodeje pozemků</t>
  </si>
  <si>
    <t>Kapitálové příjmy celkem</t>
  </si>
  <si>
    <t>4. třída - dotace</t>
  </si>
  <si>
    <t>Příjmy celkem:</t>
  </si>
  <si>
    <t>5. třída - běžné výdaje</t>
  </si>
  <si>
    <t>22 doprava</t>
  </si>
  <si>
    <t>Nákup materiálu</t>
  </si>
  <si>
    <t>23 voda</t>
  </si>
  <si>
    <t>Nákup ostatních služeb</t>
  </si>
  <si>
    <t>2321 Odvád.a čišť.odp.vod a nakl.s kaly</t>
  </si>
  <si>
    <t>Studená voda</t>
  </si>
  <si>
    <t>33 kultura</t>
  </si>
  <si>
    <t>Ostatní osobní výdaje</t>
  </si>
  <si>
    <t>Elektrická energie</t>
  </si>
  <si>
    <t>3319 Ostatní záležitosti kultury</t>
  </si>
  <si>
    <t>3399 Zálež.kultury, církví a sděl.prostředků</t>
  </si>
  <si>
    <t>Pohoštění</t>
  </si>
  <si>
    <t>Dary obyvatelstvu</t>
  </si>
  <si>
    <t>Věcné dary</t>
  </si>
  <si>
    <t>34 tělesná výchova a zájmová činnost</t>
  </si>
  <si>
    <t>3419 Ost.tělovýchovná činnost</t>
  </si>
  <si>
    <t>36 komunální rozvoj</t>
  </si>
  <si>
    <t>3612 Bytové hospodářství</t>
  </si>
  <si>
    <t>Nájemné</t>
  </si>
  <si>
    <t>3631 Veřejné osvětlení</t>
  </si>
  <si>
    <t>3639 Komunální služby</t>
  </si>
  <si>
    <t>37 ochrana životního prostředí</t>
  </si>
  <si>
    <t>3721 Sběr a odvoz nebezpečných odpadů</t>
  </si>
  <si>
    <t>3722 Sběr a odvoz komunálních odpadů</t>
  </si>
  <si>
    <t>3745 Péče o vzhled obcí a veřejnou zeleň</t>
  </si>
  <si>
    <t>43 Sociální služby</t>
  </si>
  <si>
    <t>55 protipožární ochrana</t>
  </si>
  <si>
    <t>Pohonné hmoty a maziva</t>
  </si>
  <si>
    <t>61 územní samospráva</t>
  </si>
  <si>
    <t>6112 Zastupitelstva obcí</t>
  </si>
  <si>
    <t>Odměny členů zastupitelstva obce</t>
  </si>
  <si>
    <t xml:space="preserve">Nákup ostatních služeb </t>
  </si>
  <si>
    <t>Cestovné</t>
  </si>
  <si>
    <t>6171 Činnost místní správy</t>
  </si>
  <si>
    <t xml:space="preserve">Ostatní osobní výdaje </t>
  </si>
  <si>
    <t>Drobný hmotný dlouhodobý majetk</t>
  </si>
  <si>
    <t xml:space="preserve">Nákup zboží </t>
  </si>
  <si>
    <t>Voda</t>
  </si>
  <si>
    <t>Služby peněžních ústavů</t>
  </si>
  <si>
    <t>Školení</t>
  </si>
  <si>
    <t>Programové vybavení</t>
  </si>
  <si>
    <t>Nákup kolků</t>
  </si>
  <si>
    <t>Platby daní a poplatků</t>
  </si>
  <si>
    <t>63 Finanční operace</t>
  </si>
  <si>
    <t>5. třída - celkem</t>
  </si>
  <si>
    <t>6. třída - kapitálové výdaje</t>
  </si>
  <si>
    <t>6. třída - celkem</t>
  </si>
  <si>
    <t>Mezisoučet</t>
  </si>
  <si>
    <t>3723 Sběr a odvoz ostatních odpadů</t>
  </si>
  <si>
    <t>Služby školení a vzdělávání</t>
  </si>
  <si>
    <t>Pevná paliva</t>
  </si>
  <si>
    <t>Správní poplatky</t>
  </si>
  <si>
    <t>10 lesní hospodářství</t>
  </si>
  <si>
    <t>1031 Pěstební činnost</t>
  </si>
  <si>
    <t>1036 Správa v lesním hospodářství</t>
  </si>
  <si>
    <t>3341 Rozhlas a televize</t>
  </si>
  <si>
    <t>Neinv.transf.občanským sdružením</t>
  </si>
  <si>
    <t>3632 Pohřebnictví</t>
  </si>
  <si>
    <t>3412 Sportovní zařízení v majetku obce</t>
  </si>
  <si>
    <t>1032 Podpora ostatních produkčních činností</t>
  </si>
  <si>
    <t>Neinv.transfery církvím a náb.spol.</t>
  </si>
  <si>
    <t>Pov.poj.na úrazové pojištění</t>
  </si>
  <si>
    <t>Aktivní krát.operace řízení likvidity</t>
  </si>
  <si>
    <t>Neinv.transf.neziskovým org.</t>
  </si>
  <si>
    <t>3543 Pomoc zdravoně postiženým</t>
  </si>
  <si>
    <t>Ost.neinv.transfery obyv.</t>
  </si>
  <si>
    <t>Ochranné pomůcky</t>
  </si>
  <si>
    <t>Výdaje na knihy, učebnice a tisk</t>
  </si>
  <si>
    <t>Drobný hmotný dlouhodobý majetek</t>
  </si>
  <si>
    <t>Platy zaměstanců v pracovním poměru</t>
  </si>
  <si>
    <t>52 Civilní připravenost na krizové stavy</t>
  </si>
  <si>
    <t>Nespecifikované rezervy</t>
  </si>
  <si>
    <t>3613 Nebytové hospodářství</t>
  </si>
  <si>
    <t>3735 Využívání a zneškodňování kom.odpadů</t>
  </si>
  <si>
    <t>6310 Obecné příjmy z finan.operací</t>
  </si>
  <si>
    <t>2119 Ostatní záležitosti těžebního prům.</t>
  </si>
  <si>
    <t>Příjmy z pronájmu movitých věcí</t>
  </si>
  <si>
    <t>Daň z příjmů fyz. osob ze  závislé činnosti</t>
  </si>
  <si>
    <t>Daň z příjmů fyz.osob se sam.výděl.činnosti</t>
  </si>
  <si>
    <t>Daň z příjmů právnických osob za obce</t>
  </si>
  <si>
    <t>Poplatek ze psů</t>
  </si>
  <si>
    <t>Příjmy z pronájmů ostatních nemovitostí</t>
  </si>
  <si>
    <t>Ost.neinv.tansfery (Lučina)</t>
  </si>
  <si>
    <t>Neinv.transfery obcím (veřejnopráv.smlouva)</t>
  </si>
  <si>
    <t>Přijaté transfery celkem</t>
  </si>
  <si>
    <t>Přijaté transfery</t>
  </si>
  <si>
    <t>Daňové  příjmy</t>
  </si>
  <si>
    <t>Nedaňové příjmy</t>
  </si>
  <si>
    <t>Kapitálové příjmy</t>
  </si>
  <si>
    <t>Příjmy v  Kč</t>
  </si>
  <si>
    <t>Výdaje v Kč</t>
  </si>
  <si>
    <t>Financování v Kč</t>
  </si>
  <si>
    <t>Příjmy v Kč</t>
  </si>
  <si>
    <t>Výdaje v  Kč</t>
  </si>
  <si>
    <t>Daň z příjmů fyz.osob z kap. výnosů</t>
  </si>
  <si>
    <t>Neinvestiční přijaté transfery se SR v rámci souhrnného vztahu</t>
  </si>
  <si>
    <t>Odvod z loterií a podobných her</t>
  </si>
  <si>
    <t>Výdaje na dopravní územní obslužnost</t>
  </si>
  <si>
    <t>3326  Zachování a obnova hodnot míst.památek</t>
  </si>
  <si>
    <t>Plyn</t>
  </si>
  <si>
    <t xml:space="preserve">Budovy, stavby </t>
  </si>
  <si>
    <t>2341 Vodní díla v zemědělské krajině</t>
  </si>
  <si>
    <t>2219 Ost.záležitosti pozemních komunikací</t>
  </si>
  <si>
    <t>2221 Provoz veřejné silniční dopravy</t>
  </si>
  <si>
    <t>Převody z rozpočtových účtů</t>
  </si>
  <si>
    <t>Převody vlastním rozpočtovým účtům</t>
  </si>
  <si>
    <t>Přijaté neinvestiční dary</t>
  </si>
  <si>
    <t>3330 Činnost registr.církví a nábožen.spol.</t>
  </si>
  <si>
    <t>Účelové inv.transfery fyzickým osobám</t>
  </si>
  <si>
    <t>36 bydlení, komunální služby</t>
  </si>
  <si>
    <t>Léky a zdravotnický materiál</t>
  </si>
  <si>
    <t>Zpracování dat</t>
  </si>
  <si>
    <t>Daň z nemovitých věcí</t>
  </si>
  <si>
    <t>Poplatek za provoz systému KO</t>
  </si>
  <si>
    <t>Příjem z úhrad podle §32a horního zákona</t>
  </si>
  <si>
    <t>Opravy a udržování</t>
  </si>
  <si>
    <t xml:space="preserve">Drobný hmotný majetek </t>
  </si>
  <si>
    <t>Povinné pojistné na veřejné zdravotní pojištění</t>
  </si>
  <si>
    <t>Povinné pojistné na sociální zabezpečení</t>
  </si>
  <si>
    <t>Knihy, učební pomůcky a tisk</t>
  </si>
  <si>
    <t>Služby telekomunikací a radiokomunikací</t>
  </si>
  <si>
    <t>Poštovní služby</t>
  </si>
  <si>
    <t>Platby daní a poplatků státnímu rozpočtu</t>
  </si>
  <si>
    <t>Platby daní a poplatků obcím</t>
  </si>
  <si>
    <t xml:space="preserve">                     na rok 2017</t>
  </si>
  <si>
    <t>2212 Silnice</t>
  </si>
  <si>
    <t>Platy zaměstnanců v prac.poměru</t>
  </si>
  <si>
    <t>Nájemné za půdu</t>
  </si>
  <si>
    <t>Náhrady mezd v době nemoci</t>
  </si>
  <si>
    <t>Ostatní nákupy</t>
  </si>
  <si>
    <t>Ost.finanční výdjae</t>
  </si>
  <si>
    <t>Aktivní dlouh.operace řízení likvidity</t>
  </si>
  <si>
    <t>na rok 2017</t>
  </si>
  <si>
    <t>Odvod za odnětí půdy</t>
  </si>
  <si>
    <t>Daň z hazardních her</t>
  </si>
  <si>
    <t xml:space="preserve">Ostat.neinv.transfery ze SR UZ 13101 </t>
  </si>
  <si>
    <t>RO č.1</t>
  </si>
  <si>
    <t>Platy zaměstnanců v prac.poměru UZ 13101</t>
  </si>
  <si>
    <t>Povinné pojistné na sociální zabezpečení UZ13101</t>
  </si>
  <si>
    <t>Povinné pojistné na veřejné zdravotní pojištění UZ13101</t>
  </si>
  <si>
    <t xml:space="preserve">      na rok  2017</t>
  </si>
  <si>
    <t xml:space="preserve">      Rozpočtové</t>
  </si>
  <si>
    <t xml:space="preserve">      opatření č.2</t>
  </si>
  <si>
    <t xml:space="preserve">                   Rozpočtové opatření č.2</t>
  </si>
  <si>
    <t>RO č.2</t>
  </si>
  <si>
    <t>Ostatní příjmy z vlastní činnosti</t>
  </si>
  <si>
    <t>Občerstvení</t>
  </si>
  <si>
    <t>Neinvestiční transfery krajům</t>
  </si>
  <si>
    <t>Dopravní prostředky</t>
  </si>
  <si>
    <t xml:space="preserve">   Schválil 10.4.2017 starosta obce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</si>
</sst>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0"/>
      <name val="Arial"/>
      <family val="2"/>
      <charset val="238"/>
    </font>
    <font>
      <sz val="4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13"/>
      <name val="Times New Roman"/>
      <family val="1"/>
      <charset val="238"/>
    </font>
    <font>
      <b/>
      <sz val="10"/>
      <color indexed="13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48"/>
      <color rgb="FFC00000"/>
      <name val="Times New Roman CE"/>
      <family val="1"/>
      <charset val="238"/>
    </font>
    <font>
      <b/>
      <i/>
      <sz val="48"/>
      <color rgb="FFC00000"/>
      <name val="Arial CE"/>
      <family val="2"/>
      <charset val="238"/>
    </font>
    <font>
      <b/>
      <sz val="48"/>
      <color rgb="FFC00000"/>
      <name val="Arial"/>
      <family val="2"/>
      <charset val="238"/>
    </font>
    <font>
      <b/>
      <i/>
      <sz val="10"/>
      <color rgb="FFC00000"/>
      <name val="Arial CE"/>
      <family val="2"/>
      <charset val="238"/>
    </font>
    <font>
      <b/>
      <sz val="10"/>
      <color rgb="FFC00000"/>
      <name val="Arial"/>
      <family val="2"/>
      <charset val="238"/>
    </font>
    <font>
      <sz val="14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35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5" tint="0.79998168889431442"/>
        <bgColor indexed="49"/>
      </patternFill>
    </fill>
    <fill>
      <patternFill patternType="solid">
        <fgColor indexed="9"/>
        <bgColor indexed="27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4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1" xfId="0" applyFont="1" applyBorder="1" applyAlignment="1">
      <alignment horizontal="left"/>
    </xf>
    <xf numFmtId="14" fontId="4" fillId="0" borderId="0" xfId="0" applyNumberFormat="1" applyFont="1" applyBorder="1"/>
    <xf numFmtId="3" fontId="5" fillId="0" borderId="16" xfId="0" applyNumberFormat="1" applyFont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0" xfId="0" applyFill="1" applyBorder="1"/>
    <xf numFmtId="0" fontId="0" fillId="11" borderId="11" xfId="0" applyFill="1" applyBorder="1"/>
    <xf numFmtId="0" fontId="7" fillId="0" borderId="1" xfId="0" applyFont="1" applyBorder="1" applyAlignment="1">
      <alignment horizontal="left"/>
    </xf>
    <xf numFmtId="0" fontId="7" fillId="0" borderId="0" xfId="0" applyFont="1"/>
    <xf numFmtId="0" fontId="8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7" fillId="0" borderId="0" xfId="0" applyNumberFormat="1" applyFont="1"/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3" xfId="0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center"/>
    </xf>
    <xf numFmtId="0" fontId="7" fillId="2" borderId="4" xfId="0" applyFont="1" applyFill="1" applyBorder="1"/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/>
    <xf numFmtId="0" fontId="7" fillId="2" borderId="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1" xfId="0" applyFont="1" applyFill="1" applyBorder="1"/>
    <xf numFmtId="0" fontId="12" fillId="0" borderId="1" xfId="0" applyFont="1" applyFill="1" applyBorder="1" applyAlignment="1">
      <alignment horizontal="left"/>
    </xf>
    <xf numFmtId="3" fontId="11" fillId="0" borderId="16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left"/>
    </xf>
    <xf numFmtId="0" fontId="12" fillId="0" borderId="1" xfId="0" applyFont="1" applyBorder="1"/>
    <xf numFmtId="0" fontId="12" fillId="3" borderId="1" xfId="0" applyFont="1" applyFill="1" applyBorder="1" applyAlignment="1">
      <alignment horizontal="left"/>
    </xf>
    <xf numFmtId="0" fontId="12" fillId="0" borderId="1" xfId="0" applyFont="1" applyFill="1" applyBorder="1"/>
    <xf numFmtId="0" fontId="10" fillId="4" borderId="5" xfId="0" applyFont="1" applyFill="1" applyBorder="1"/>
    <xf numFmtId="0" fontId="10" fillId="4" borderId="6" xfId="0" applyFont="1" applyFill="1" applyBorder="1"/>
    <xf numFmtId="3" fontId="11" fillId="4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0" fontId="7" fillId="0" borderId="0" xfId="0" applyNumberFormat="1" applyFont="1" applyBorder="1"/>
    <xf numFmtId="0" fontId="10" fillId="0" borderId="1" xfId="0" applyFont="1" applyFill="1" applyBorder="1" applyAlignment="1">
      <alignment horizontal="center"/>
    </xf>
    <xf numFmtId="0" fontId="13" fillId="5" borderId="4" xfId="0" applyFont="1" applyFill="1" applyBorder="1"/>
    <xf numFmtId="0" fontId="13" fillId="5" borderId="1" xfId="0" applyFont="1" applyFill="1" applyBorder="1"/>
    <xf numFmtId="0" fontId="10" fillId="5" borderId="1" xfId="0" applyFont="1" applyFill="1" applyBorder="1" applyAlignment="1">
      <alignment horizontal="center"/>
    </xf>
    <xf numFmtId="3" fontId="14" fillId="5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/>
    <xf numFmtId="3" fontId="11" fillId="3" borderId="1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9" fillId="3" borderId="16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/>
    <xf numFmtId="0" fontId="12" fillId="2" borderId="1" xfId="0" applyFont="1" applyFill="1" applyBorder="1"/>
    <xf numFmtId="3" fontId="10" fillId="5" borderId="16" xfId="0" applyNumberFormat="1" applyFont="1" applyFill="1" applyBorder="1" applyAlignment="1">
      <alignment horizontal="center"/>
    </xf>
    <xf numFmtId="0" fontId="13" fillId="6" borderId="4" xfId="0" applyFont="1" applyFill="1" applyBorder="1"/>
    <xf numFmtId="0" fontId="13" fillId="6" borderId="1" xfId="0" applyFont="1" applyFill="1" applyBorder="1"/>
    <xf numFmtId="0" fontId="10" fillId="6" borderId="1" xfId="0" applyFont="1" applyFill="1" applyBorder="1" applyAlignment="1">
      <alignment horizontal="center"/>
    </xf>
    <xf numFmtId="3" fontId="10" fillId="6" borderId="16" xfId="0" applyNumberFormat="1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1" xfId="0" applyFont="1" applyFill="1" applyBorder="1"/>
    <xf numFmtId="3" fontId="10" fillId="3" borderId="16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1" xfId="0" applyFont="1" applyFill="1" applyBorder="1"/>
    <xf numFmtId="0" fontId="10" fillId="9" borderId="1" xfId="0" applyFont="1" applyFill="1" applyBorder="1" applyAlignment="1">
      <alignment horizontal="center"/>
    </xf>
    <xf numFmtId="164" fontId="9" fillId="10" borderId="16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/>
    <xf numFmtId="3" fontId="11" fillId="8" borderId="16" xfId="0" applyNumberFormat="1" applyFont="1" applyFill="1" applyBorder="1" applyAlignment="1">
      <alignment horizontal="center"/>
    </xf>
    <xf numFmtId="0" fontId="7" fillId="7" borderId="4" xfId="0" applyFont="1" applyFill="1" applyBorder="1"/>
    <xf numFmtId="0" fontId="7" fillId="7" borderId="1" xfId="0" applyFont="1" applyFill="1" applyBorder="1"/>
    <xf numFmtId="3" fontId="7" fillId="7" borderId="16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4" fillId="5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164" fontId="9" fillId="10" borderId="1" xfId="0" applyNumberFormat="1" applyFont="1" applyFill="1" applyBorder="1" applyAlignment="1">
      <alignment horizontal="center"/>
    </xf>
    <xf numFmtId="3" fontId="11" fillId="8" borderId="1" xfId="0" applyNumberFormat="1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0" fillId="4" borderId="1" xfId="0" applyFont="1" applyFill="1" applyBorder="1"/>
    <xf numFmtId="3" fontId="11" fillId="4" borderId="3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/>
    <xf numFmtId="0" fontId="10" fillId="4" borderId="4" xfId="0" applyFont="1" applyFill="1" applyBorder="1"/>
    <xf numFmtId="3" fontId="11" fillId="4" borderId="16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3" fontId="11" fillId="0" borderId="1" xfId="0" applyNumberFormat="1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8" fillId="0" borderId="11" xfId="0" applyFont="1" applyBorder="1"/>
    <xf numFmtId="0" fontId="19" fillId="0" borderId="0" xfId="0" applyFont="1" applyBorder="1"/>
    <xf numFmtId="0" fontId="20" fillId="0" borderId="11" xfId="0" applyFont="1" applyBorder="1"/>
    <xf numFmtId="0" fontId="0" fillId="12" borderId="0" xfId="0" applyFill="1"/>
    <xf numFmtId="0" fontId="21" fillId="0" borderId="0" xfId="0" applyFont="1" applyBorder="1" applyAlignment="1"/>
    <xf numFmtId="0" fontId="10" fillId="1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F0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10</xdr:col>
      <xdr:colOff>2000250</xdr:colOff>
      <xdr:row>5</xdr:row>
      <xdr:rowOff>57149</xdr:rowOff>
    </xdr:to>
    <xdr:pic>
      <xdr:nvPicPr>
        <xdr:cNvPr id="1095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14300"/>
          <a:ext cx="5791200" cy="1600199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438150</xdr:colOff>
      <xdr:row>3</xdr:row>
      <xdr:rowOff>123825</xdr:rowOff>
    </xdr:to>
    <xdr:pic>
      <xdr:nvPicPr>
        <xdr:cNvPr id="2057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314450" cy="5810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8753</xdr:rowOff>
    </xdr:from>
    <xdr:to>
      <xdr:col>2</xdr:col>
      <xdr:colOff>704850</xdr:colOff>
      <xdr:row>2</xdr:row>
      <xdr:rowOff>142875</xdr:rowOff>
    </xdr:to>
    <xdr:pic>
      <xdr:nvPicPr>
        <xdr:cNvPr id="3081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753"/>
          <a:ext cx="1704975" cy="477022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11735</xdr:rowOff>
    </xdr:from>
    <xdr:to>
      <xdr:col>2</xdr:col>
      <xdr:colOff>1028700</xdr:colOff>
      <xdr:row>3</xdr:row>
      <xdr:rowOff>152400</xdr:rowOff>
    </xdr:to>
    <xdr:pic>
      <xdr:nvPicPr>
        <xdr:cNvPr id="4105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1735"/>
          <a:ext cx="2047875" cy="683590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50" workbookViewId="0">
      <selection activeCell="AR26" sqref="AR26"/>
    </sheetView>
  </sheetViews>
  <sheetFormatPr defaultRowHeight="12.75"/>
  <cols>
    <col min="1" max="1" width="2.42578125" customWidth="1"/>
    <col min="2" max="2" width="6.140625" customWidth="1"/>
    <col min="3" max="3" width="0.140625" hidden="1" customWidth="1"/>
    <col min="4" max="4" width="6.42578125" customWidth="1"/>
    <col min="6" max="6" width="5.85546875" customWidth="1"/>
    <col min="9" max="9" width="3.42578125" customWidth="1"/>
    <col min="10" max="10" width="5.42578125" customWidth="1"/>
    <col min="11" max="11" width="30.42578125" customWidth="1"/>
  </cols>
  <sheetData>
    <row r="1" spans="1:17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  <c r="L1" s="149"/>
    </row>
    <row r="2" spans="1:17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  <c r="L2" s="149"/>
    </row>
    <row r="3" spans="1:17" ht="51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149"/>
    </row>
    <row r="4" spans="1:17" ht="39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3"/>
      <c r="L4" s="149"/>
    </row>
    <row r="5" spans="1:17">
      <c r="A5" s="7"/>
      <c r="B5" s="1"/>
      <c r="C5" s="1"/>
      <c r="D5" s="1"/>
      <c r="E5" s="1"/>
      <c r="F5" s="1"/>
      <c r="G5" s="1"/>
      <c r="H5" s="1"/>
      <c r="I5" s="1"/>
      <c r="J5" s="1"/>
      <c r="K5" s="8"/>
    </row>
    <row r="6" spans="1:17">
      <c r="A6" s="7"/>
      <c r="B6" s="1"/>
      <c r="C6" s="1"/>
      <c r="D6" s="1"/>
      <c r="E6" s="1"/>
      <c r="F6" s="1"/>
      <c r="G6" s="1"/>
      <c r="H6" s="1"/>
      <c r="I6" s="1"/>
      <c r="J6" s="1"/>
      <c r="K6" s="8"/>
    </row>
    <row r="7" spans="1:17">
      <c r="A7" s="7"/>
      <c r="B7" s="1"/>
      <c r="C7" s="1"/>
      <c r="D7" s="1"/>
      <c r="E7" s="1"/>
      <c r="F7" s="1"/>
      <c r="G7" s="1"/>
      <c r="H7" s="1"/>
      <c r="I7" s="1"/>
      <c r="J7" s="1"/>
      <c r="K7" s="8"/>
    </row>
    <row r="8" spans="1:17" ht="65.25" customHeight="1">
      <c r="A8" s="7"/>
      <c r="B8" s="1"/>
      <c r="C8" s="1"/>
      <c r="D8" s="1"/>
      <c r="E8" s="1"/>
      <c r="F8" s="1"/>
      <c r="G8" s="1"/>
      <c r="H8" s="1"/>
      <c r="I8" s="1"/>
      <c r="J8" s="1"/>
      <c r="K8" s="8"/>
    </row>
    <row r="9" spans="1:17" ht="146.25" customHeight="1">
      <c r="A9" s="7"/>
      <c r="B9" s="143" t="s">
        <v>174</v>
      </c>
      <c r="C9" s="144"/>
      <c r="D9" s="144"/>
      <c r="E9" s="144"/>
      <c r="F9" s="144"/>
      <c r="G9" s="144"/>
      <c r="H9" s="144"/>
      <c r="I9" s="145"/>
      <c r="J9" s="145"/>
      <c r="K9" s="146"/>
      <c r="L9" s="2"/>
      <c r="M9" s="2"/>
      <c r="N9" s="2"/>
      <c r="O9" s="2"/>
      <c r="P9" s="152"/>
      <c r="Q9" s="2"/>
    </row>
    <row r="10" spans="1:17">
      <c r="A10" s="7"/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P10" s="152"/>
    </row>
    <row r="11" spans="1:17" ht="60.75">
      <c r="A11" s="7"/>
      <c r="B11" s="143" t="s">
        <v>175</v>
      </c>
      <c r="C11" s="147"/>
      <c r="D11" s="147"/>
      <c r="E11" s="147"/>
      <c r="F11" s="147"/>
      <c r="G11" s="147"/>
      <c r="H11" s="147"/>
      <c r="I11" s="147"/>
      <c r="J11" s="147"/>
      <c r="K11" s="148"/>
      <c r="P11" s="152"/>
    </row>
    <row r="12" spans="1:17">
      <c r="A12" s="7"/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O12" s="152"/>
    </row>
    <row r="13" spans="1:17" ht="63.75" customHeight="1">
      <c r="A13" s="7"/>
      <c r="B13" s="143" t="s">
        <v>173</v>
      </c>
      <c r="C13" s="147"/>
      <c r="D13" s="147"/>
      <c r="E13" s="147"/>
      <c r="F13" s="147"/>
      <c r="G13" s="147"/>
      <c r="H13" s="147"/>
      <c r="I13" s="147"/>
      <c r="J13" s="147"/>
      <c r="K13" s="148"/>
      <c r="O13" s="152"/>
    </row>
    <row r="14" spans="1:17" ht="16.5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8"/>
      <c r="M14" s="1"/>
      <c r="O14" s="152"/>
    </row>
    <row r="15" spans="1:17">
      <c r="A15" s="7"/>
      <c r="B15" s="1"/>
      <c r="C15" s="3"/>
      <c r="D15" s="3"/>
      <c r="E15" s="3"/>
      <c r="F15" s="3"/>
      <c r="G15" s="3"/>
      <c r="H15" s="3"/>
      <c r="I15" s="3"/>
      <c r="J15" s="3"/>
      <c r="K15" s="16"/>
      <c r="L15" s="1"/>
      <c r="M15" s="1"/>
    </row>
    <row r="16" spans="1:17">
      <c r="A16" s="7"/>
      <c r="B16" s="1"/>
      <c r="C16" s="4"/>
      <c r="D16" s="4"/>
      <c r="E16" s="4"/>
      <c r="F16" s="4"/>
      <c r="G16" s="4"/>
      <c r="H16" s="4"/>
      <c r="I16" s="4"/>
      <c r="J16" s="4"/>
      <c r="K16" s="17"/>
      <c r="L16" s="1"/>
      <c r="M16" s="1"/>
    </row>
    <row r="17" spans="1:13" ht="20.25">
      <c r="A17" s="9"/>
      <c r="B17" s="1"/>
      <c r="C17" s="14"/>
      <c r="D17" s="1"/>
      <c r="E17" s="1"/>
      <c r="F17" s="1"/>
      <c r="G17" s="1"/>
      <c r="H17" s="1"/>
      <c r="I17" s="1"/>
      <c r="J17" s="1"/>
      <c r="K17" s="8"/>
      <c r="L17" s="1"/>
      <c r="M17" s="1"/>
    </row>
    <row r="18" spans="1:13" ht="20.25">
      <c r="A18" s="9"/>
      <c r="B18" s="5"/>
      <c r="C18" s="5"/>
      <c r="D18" s="5"/>
      <c r="E18" s="5"/>
      <c r="F18" s="5"/>
      <c r="G18" s="5" t="s">
        <v>0</v>
      </c>
      <c r="H18" s="5" t="s">
        <v>0</v>
      </c>
      <c r="I18" s="5"/>
      <c r="J18" s="1"/>
      <c r="K18" s="8"/>
      <c r="M18" s="1"/>
    </row>
    <row r="19" spans="1:13" ht="20.25">
      <c r="A19" s="9"/>
      <c r="B19" s="1"/>
      <c r="C19" s="3"/>
      <c r="D19" s="3"/>
      <c r="E19" s="3"/>
      <c r="F19" s="3"/>
      <c r="G19" s="3"/>
      <c r="H19" s="3"/>
      <c r="I19" s="3"/>
      <c r="J19" s="3"/>
      <c r="K19" s="16"/>
      <c r="M19" s="1"/>
    </row>
    <row r="20" spans="1:13" ht="20.25">
      <c r="A20" s="9"/>
      <c r="B20" s="1"/>
      <c r="C20" s="4"/>
      <c r="D20" s="4"/>
      <c r="E20" s="4"/>
      <c r="F20" s="4"/>
      <c r="G20" s="4"/>
      <c r="H20" s="4"/>
      <c r="I20" s="4"/>
      <c r="J20" s="4"/>
      <c r="K20" s="17"/>
      <c r="M20" s="1"/>
    </row>
    <row r="21" spans="1:13" ht="20.25">
      <c r="A21" s="7"/>
      <c r="B21" s="1"/>
      <c r="C21" s="14"/>
      <c r="D21" s="1"/>
      <c r="E21" s="1"/>
      <c r="F21" s="1"/>
      <c r="G21" s="1"/>
      <c r="H21" s="1"/>
      <c r="I21" s="1"/>
      <c r="J21" s="1"/>
      <c r="K21" s="8"/>
      <c r="M21" s="1"/>
    </row>
    <row r="22" spans="1:13" ht="46.5" customHeight="1">
      <c r="A22" s="7"/>
      <c r="B22" s="150" t="s">
        <v>182</v>
      </c>
      <c r="C22" s="150"/>
      <c r="D22" s="150"/>
      <c r="E22" s="150"/>
      <c r="F22" s="150"/>
      <c r="G22" s="150"/>
      <c r="H22" s="1"/>
      <c r="I22" s="1"/>
      <c r="J22" s="1"/>
      <c r="K22" s="8"/>
    </row>
    <row r="23" spans="1:13" ht="38.25" customHeight="1">
      <c r="A23" s="7"/>
      <c r="B23" s="1" t="s">
        <v>0</v>
      </c>
      <c r="C23" s="1"/>
      <c r="D23" s="6" t="s">
        <v>0</v>
      </c>
      <c r="E23" s="1"/>
      <c r="F23" s="1"/>
      <c r="G23" s="1"/>
      <c r="H23" s="1"/>
      <c r="I23" s="1"/>
      <c r="J23" s="1"/>
      <c r="K23" s="8"/>
    </row>
    <row r="24" spans="1:13" ht="13.5" thickBo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</sheetData>
  <mergeCells count="2">
    <mergeCell ref="P9:P11"/>
    <mergeCell ref="O12:O14"/>
  </mergeCells>
  <phoneticPr fontId="0" type="noConversion"/>
  <pageMargins left="0.73" right="0.31" top="0.82" bottom="0.51181102362204722" header="0.76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8"/>
  <sheetViews>
    <sheetView workbookViewId="0">
      <selection activeCell="H4" sqref="H4"/>
    </sheetView>
  </sheetViews>
  <sheetFormatPr defaultRowHeight="12.75"/>
  <cols>
    <col min="1" max="2" width="7" style="25" customWidth="1"/>
    <col min="3" max="3" width="31.28515625" style="25" customWidth="1"/>
    <col min="4" max="4" width="17" style="27" customWidth="1"/>
    <col min="5" max="5" width="12.7109375" style="27" customWidth="1"/>
    <col min="6" max="6" width="12.42578125" style="27" customWidth="1"/>
    <col min="7" max="16384" width="9.140625" style="25"/>
  </cols>
  <sheetData>
    <row r="2" spans="1:6" ht="13.5">
      <c r="C2" s="26" t="s">
        <v>176</v>
      </c>
    </row>
    <row r="3" spans="1:6" ht="13.5">
      <c r="A3" s="28"/>
      <c r="C3" s="26" t="s">
        <v>157</v>
      </c>
    </row>
    <row r="4" spans="1:6" ht="31.5" customHeight="1" thickBot="1"/>
    <row r="5" spans="1:6">
      <c r="A5" s="133" t="s">
        <v>1</v>
      </c>
      <c r="B5" s="134"/>
      <c r="C5" s="31" t="s">
        <v>122</v>
      </c>
      <c r="D5" s="130" t="s">
        <v>2</v>
      </c>
      <c r="E5" s="130" t="s">
        <v>169</v>
      </c>
      <c r="F5" s="32" t="s">
        <v>177</v>
      </c>
    </row>
    <row r="6" spans="1:6">
      <c r="A6" s="37" t="s">
        <v>3</v>
      </c>
      <c r="B6" s="38" t="s">
        <v>0</v>
      </c>
      <c r="C6" s="39" t="s">
        <v>119</v>
      </c>
      <c r="D6" s="118">
        <f>Příjmy!D20</f>
        <v>4247000</v>
      </c>
      <c r="E6" s="118">
        <f>Příjmy!E20</f>
        <v>11000</v>
      </c>
      <c r="F6" s="40">
        <f>Příjmy!F20</f>
        <v>0</v>
      </c>
    </row>
    <row r="7" spans="1:6">
      <c r="A7" s="41"/>
      <c r="B7" s="42" t="s">
        <v>0</v>
      </c>
      <c r="C7" s="39" t="s">
        <v>120</v>
      </c>
      <c r="D7" s="118">
        <f>Příjmy!D57</f>
        <v>3146000</v>
      </c>
      <c r="E7" s="118">
        <f>Příjmy!E57</f>
        <v>10200</v>
      </c>
      <c r="F7" s="40">
        <f>Příjmy!F57</f>
        <v>97200</v>
      </c>
    </row>
    <row r="8" spans="1:6">
      <c r="A8" s="41"/>
      <c r="B8" s="42" t="s">
        <v>0</v>
      </c>
      <c r="C8" s="24" t="s">
        <v>121</v>
      </c>
      <c r="D8" s="118">
        <f>Příjmy!D62</f>
        <v>10000</v>
      </c>
      <c r="E8" s="118">
        <f>Příjmy!E62</f>
        <v>0</v>
      </c>
      <c r="F8" s="40">
        <f>Příjmy!F62</f>
        <v>0</v>
      </c>
    </row>
    <row r="9" spans="1:6">
      <c r="A9" s="43"/>
      <c r="B9" s="42" t="s">
        <v>0</v>
      </c>
      <c r="C9" s="44" t="s">
        <v>118</v>
      </c>
      <c r="D9" s="118">
        <f>Příjmy!D68</f>
        <v>255000</v>
      </c>
      <c r="E9" s="118">
        <f>Příjmy!E68</f>
        <v>242800</v>
      </c>
      <c r="F9" s="40">
        <f>Příjmy!F68</f>
        <v>0</v>
      </c>
    </row>
    <row r="10" spans="1:6">
      <c r="A10" s="135" t="s">
        <v>4</v>
      </c>
      <c r="B10" s="129"/>
      <c r="C10" s="129"/>
      <c r="D10" s="113">
        <f>SUM(D6:D9)</f>
        <v>7658000</v>
      </c>
      <c r="E10" s="113">
        <f>SUM(E6:E9)</f>
        <v>264000</v>
      </c>
      <c r="F10" s="136">
        <f>SUM(F6:F9)</f>
        <v>97200</v>
      </c>
    </row>
    <row r="11" spans="1:6">
      <c r="A11" s="137"/>
      <c r="B11" s="74"/>
      <c r="C11" s="74"/>
      <c r="D11" s="114"/>
      <c r="E11" s="114"/>
      <c r="F11" s="51"/>
    </row>
    <row r="12" spans="1:6">
      <c r="A12" s="41"/>
      <c r="B12" s="42"/>
      <c r="C12" s="44"/>
      <c r="D12" s="118"/>
      <c r="E12" s="118"/>
      <c r="F12" s="40"/>
    </row>
    <row r="13" spans="1:6">
      <c r="A13" s="138" t="s">
        <v>5</v>
      </c>
      <c r="B13" s="139"/>
      <c r="C13" s="112" t="s">
        <v>123</v>
      </c>
      <c r="D13" s="113" t="s">
        <v>2</v>
      </c>
      <c r="E13" s="113" t="s">
        <v>169</v>
      </c>
      <c r="F13" s="136" t="s">
        <v>177</v>
      </c>
    </row>
    <row r="14" spans="1:6">
      <c r="A14" s="41" t="s">
        <v>3</v>
      </c>
      <c r="B14" s="42" t="s">
        <v>0</v>
      </c>
      <c r="C14" s="44" t="s">
        <v>6</v>
      </c>
      <c r="D14" s="118">
        <f>Výdaje!D205</f>
        <v>6958000</v>
      </c>
      <c r="E14" s="118">
        <f>Výdaje!E205</f>
        <v>577000</v>
      </c>
      <c r="F14" s="40">
        <f>Výdaje!F205</f>
        <v>9200</v>
      </c>
    </row>
    <row r="15" spans="1:6">
      <c r="A15" s="41"/>
      <c r="B15" s="42"/>
      <c r="C15" s="24" t="s">
        <v>7</v>
      </c>
      <c r="D15" s="118">
        <f>Výdaje!D225</f>
        <v>600000</v>
      </c>
      <c r="E15" s="118">
        <f>Výdaje!E225</f>
        <v>100000</v>
      </c>
      <c r="F15" s="40">
        <f>Výdaje!F225</f>
        <v>88000</v>
      </c>
    </row>
    <row r="16" spans="1:6">
      <c r="A16" s="135" t="s">
        <v>8</v>
      </c>
      <c r="B16" s="129"/>
      <c r="C16" s="129"/>
      <c r="D16" s="113">
        <f>SUM(D14:D15)</f>
        <v>7558000</v>
      </c>
      <c r="E16" s="113">
        <f>SUM(E14:E15)</f>
        <v>677000</v>
      </c>
      <c r="F16" s="136">
        <f>SUM(F14:F15)</f>
        <v>97200</v>
      </c>
    </row>
    <row r="17" spans="1:6">
      <c r="A17" s="41"/>
      <c r="B17" s="42"/>
      <c r="C17" s="24"/>
      <c r="D17" s="118"/>
      <c r="E17" s="118"/>
      <c r="F17" s="40"/>
    </row>
    <row r="18" spans="1:6">
      <c r="A18" s="41"/>
      <c r="B18" s="42"/>
      <c r="C18" s="24"/>
      <c r="D18" s="118"/>
      <c r="E18" s="118"/>
      <c r="F18" s="40"/>
    </row>
    <row r="19" spans="1:6">
      <c r="A19" s="138" t="s">
        <v>9</v>
      </c>
      <c r="B19" s="139"/>
      <c r="C19" s="112" t="s">
        <v>10</v>
      </c>
      <c r="D19" s="113">
        <f>SUM(D10-D16)</f>
        <v>100000</v>
      </c>
      <c r="E19" s="113">
        <f>SUM(E10-E16)</f>
        <v>-413000</v>
      </c>
      <c r="F19" s="136">
        <f>SUM(F10-F16)</f>
        <v>0</v>
      </c>
    </row>
    <row r="20" spans="1:6">
      <c r="A20" s="41"/>
      <c r="B20" s="42"/>
      <c r="C20" s="24"/>
      <c r="D20" s="118"/>
      <c r="E20" s="118"/>
      <c r="F20" s="40"/>
    </row>
    <row r="21" spans="1:6">
      <c r="A21" s="41"/>
      <c r="B21" s="42"/>
      <c r="C21" s="24"/>
      <c r="D21" s="118"/>
      <c r="E21" s="118"/>
      <c r="F21" s="40"/>
    </row>
    <row r="22" spans="1:6">
      <c r="A22" s="138" t="s">
        <v>11</v>
      </c>
      <c r="B22" s="139"/>
      <c r="C22" s="112" t="s">
        <v>124</v>
      </c>
      <c r="D22" s="113" t="s">
        <v>2</v>
      </c>
      <c r="E22" s="113" t="s">
        <v>169</v>
      </c>
      <c r="F22" s="136" t="s">
        <v>177</v>
      </c>
    </row>
    <row r="23" spans="1:6">
      <c r="A23" s="41" t="s">
        <v>0</v>
      </c>
      <c r="B23" s="140">
        <v>8115</v>
      </c>
      <c r="C23" s="141" t="s">
        <v>12</v>
      </c>
      <c r="D23" s="142">
        <f>SUM(0-D19-D26)</f>
        <v>0</v>
      </c>
      <c r="E23" s="118">
        <f>SUM(0-E19-E26)</f>
        <v>413000</v>
      </c>
      <c r="F23" s="40">
        <f>SUM(0-F19-F26)</f>
        <v>0</v>
      </c>
    </row>
    <row r="24" spans="1:6">
      <c r="A24" s="41"/>
      <c r="B24" s="42">
        <v>8117</v>
      </c>
      <c r="C24" s="44" t="s">
        <v>95</v>
      </c>
      <c r="D24" s="118">
        <v>1000000</v>
      </c>
      <c r="E24" s="118">
        <v>0</v>
      </c>
      <c r="F24" s="40">
        <v>0</v>
      </c>
    </row>
    <row r="25" spans="1:6">
      <c r="A25" s="41"/>
      <c r="B25" s="42">
        <v>8118</v>
      </c>
      <c r="C25" s="44" t="s">
        <v>95</v>
      </c>
      <c r="D25" s="118">
        <v>-1000000</v>
      </c>
      <c r="E25" s="118">
        <v>0</v>
      </c>
      <c r="F25" s="40">
        <v>0</v>
      </c>
    </row>
    <row r="26" spans="1:6">
      <c r="A26" s="41"/>
      <c r="B26" s="42">
        <v>8128</v>
      </c>
      <c r="C26" s="44" t="s">
        <v>164</v>
      </c>
      <c r="D26" s="118">
        <v>-100000</v>
      </c>
      <c r="E26" s="118">
        <v>0</v>
      </c>
      <c r="F26" s="40">
        <v>0</v>
      </c>
    </row>
    <row r="27" spans="1:6" ht="13.5" thickBot="1">
      <c r="A27" s="56" t="s">
        <v>8</v>
      </c>
      <c r="B27" s="57"/>
      <c r="C27" s="57" t="s">
        <v>13</v>
      </c>
      <c r="D27" s="131">
        <f>SUM(D23:D26)</f>
        <v>-100000</v>
      </c>
      <c r="E27" s="131">
        <f>SUM(E23:E26)</f>
        <v>413000</v>
      </c>
      <c r="F27" s="58">
        <f>SUM(F23:F26)</f>
        <v>0</v>
      </c>
    </row>
    <row r="28" spans="1:6">
      <c r="A28" s="111"/>
      <c r="B28" s="108"/>
      <c r="C28" s="109"/>
      <c r="D28" s="110"/>
      <c r="E28" s="110"/>
      <c r="F28" s="110"/>
    </row>
    <row r="29" spans="1:6">
      <c r="A29" s="111"/>
      <c r="B29" s="108"/>
      <c r="C29" s="109"/>
      <c r="D29" s="110"/>
      <c r="E29" s="110"/>
      <c r="F29" s="110"/>
    </row>
    <row r="30" spans="1:6">
      <c r="A30" s="111"/>
      <c r="B30" s="108"/>
      <c r="C30" s="109"/>
      <c r="D30" s="110"/>
      <c r="E30" s="110"/>
      <c r="F30" s="110"/>
    </row>
    <row r="31" spans="1:6">
      <c r="A31" s="111"/>
      <c r="B31" s="108"/>
      <c r="C31" s="109"/>
      <c r="D31" s="110"/>
      <c r="E31" s="110"/>
      <c r="F31" s="110"/>
    </row>
    <row r="32" spans="1:6">
      <c r="A32" s="111"/>
      <c r="B32" s="108"/>
      <c r="C32" s="109"/>
      <c r="D32" s="110"/>
      <c r="E32" s="110"/>
      <c r="F32" s="110"/>
    </row>
    <row r="33" spans="1:6">
      <c r="A33" s="111"/>
      <c r="B33" s="108"/>
      <c r="C33" s="109"/>
      <c r="D33" s="110"/>
      <c r="E33" s="110"/>
      <c r="F33" s="110"/>
    </row>
    <row r="34" spans="1:6">
      <c r="A34" s="111"/>
      <c r="B34" s="108"/>
      <c r="C34" s="109"/>
      <c r="D34" s="110"/>
      <c r="E34" s="110"/>
      <c r="F34" s="110"/>
    </row>
    <row r="35" spans="1:6">
      <c r="D35" s="63"/>
      <c r="E35" s="63"/>
      <c r="F35" s="63"/>
    </row>
    <row r="36" spans="1:6">
      <c r="D36" s="63"/>
      <c r="E36" s="63"/>
      <c r="F36" s="63"/>
    </row>
    <row r="37" spans="1:6">
      <c r="D37" s="63"/>
      <c r="E37" s="63"/>
      <c r="F37" s="63"/>
    </row>
    <row r="38" spans="1:6">
      <c r="D38" s="63"/>
      <c r="E38" s="63"/>
      <c r="F38" s="63"/>
    </row>
    <row r="39" spans="1:6">
      <c r="D39" s="63"/>
      <c r="E39" s="63"/>
      <c r="F39" s="63"/>
    </row>
    <row r="40" spans="1:6">
      <c r="D40" s="63"/>
      <c r="E40" s="63"/>
      <c r="F40" s="63"/>
    </row>
    <row r="41" spans="1:6">
      <c r="D41" s="63"/>
      <c r="E41" s="63"/>
      <c r="F41" s="63"/>
    </row>
    <row r="42" spans="1:6">
      <c r="D42" s="63"/>
      <c r="E42" s="63"/>
      <c r="F42" s="63"/>
    </row>
    <row r="43" spans="1:6">
      <c r="D43" s="63"/>
      <c r="E43" s="63"/>
      <c r="F43" s="63"/>
    </row>
    <row r="44" spans="1:6">
      <c r="D44" s="63"/>
      <c r="E44" s="63"/>
      <c r="F44" s="63"/>
    </row>
    <row r="45" spans="1:6">
      <c r="D45" s="63"/>
      <c r="E45" s="63"/>
      <c r="F45" s="63"/>
    </row>
    <row r="46" spans="1:6">
      <c r="D46" s="63"/>
      <c r="E46" s="63"/>
      <c r="F46" s="63"/>
    </row>
    <row r="47" spans="1:6">
      <c r="D47" s="63"/>
      <c r="E47" s="63"/>
      <c r="F47" s="63"/>
    </row>
    <row r="48" spans="1:6">
      <c r="D48" s="63"/>
      <c r="E48" s="63"/>
      <c r="F48" s="63"/>
    </row>
    <row r="49" spans="4:6">
      <c r="D49" s="63"/>
      <c r="E49" s="63"/>
      <c r="F49" s="63"/>
    </row>
    <row r="50" spans="4:6">
      <c r="D50" s="63"/>
      <c r="E50" s="63"/>
      <c r="F50" s="63"/>
    </row>
    <row r="51" spans="4:6">
      <c r="D51" s="63"/>
      <c r="E51" s="63"/>
      <c r="F51" s="63"/>
    </row>
    <row r="52" spans="4:6">
      <c r="D52" s="63"/>
      <c r="E52" s="63"/>
      <c r="F52" s="63"/>
    </row>
    <row r="53" spans="4:6">
      <c r="D53" s="63"/>
      <c r="E53" s="63"/>
      <c r="F53" s="63"/>
    </row>
    <row r="54" spans="4:6">
      <c r="D54" s="63"/>
      <c r="E54" s="63"/>
      <c r="F54" s="63"/>
    </row>
    <row r="55" spans="4:6">
      <c r="D55" s="63"/>
      <c r="E55" s="63"/>
      <c r="F55" s="63"/>
    </row>
    <row r="56" spans="4:6">
      <c r="D56" s="63"/>
      <c r="E56" s="63"/>
      <c r="F56" s="63"/>
    </row>
    <row r="57" spans="4:6">
      <c r="D57" s="63"/>
      <c r="E57" s="63"/>
      <c r="F57" s="63"/>
    </row>
    <row r="58" spans="4:6">
      <c r="D58" s="63"/>
      <c r="E58" s="63"/>
      <c r="F58" s="63"/>
    </row>
    <row r="59" spans="4:6">
      <c r="D59" s="63"/>
      <c r="E59" s="63"/>
      <c r="F59" s="63"/>
    </row>
    <row r="60" spans="4:6">
      <c r="D60" s="63"/>
      <c r="E60" s="63"/>
      <c r="F60" s="63"/>
    </row>
    <row r="61" spans="4:6">
      <c r="D61" s="63"/>
      <c r="E61" s="63"/>
      <c r="F61" s="63"/>
    </row>
    <row r="62" spans="4:6">
      <c r="D62" s="63"/>
      <c r="E62" s="63"/>
      <c r="F62" s="63"/>
    </row>
    <row r="63" spans="4:6">
      <c r="D63" s="63"/>
      <c r="E63" s="63"/>
      <c r="F63" s="63"/>
    </row>
    <row r="64" spans="4:6">
      <c r="D64" s="63"/>
      <c r="E64" s="63"/>
      <c r="F64" s="63"/>
    </row>
    <row r="65" spans="4:6">
      <c r="D65" s="63"/>
      <c r="E65" s="63"/>
      <c r="F65" s="63"/>
    </row>
    <row r="66" spans="4:6">
      <c r="D66" s="63"/>
      <c r="E66" s="63"/>
      <c r="F66" s="63"/>
    </row>
    <row r="67" spans="4:6">
      <c r="D67" s="63"/>
      <c r="E67" s="63"/>
      <c r="F67" s="63"/>
    </row>
    <row r="68" spans="4:6">
      <c r="D68" s="63"/>
      <c r="E68" s="63"/>
      <c r="F68" s="63"/>
    </row>
  </sheetData>
  <phoneticPr fontId="0" type="noConversion"/>
  <pageMargins left="0.98425196850393704" right="0.19685039370078741" top="0.94" bottom="0.51181102362204722" header="0.82677165354330717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topLeftCell="A39" workbookViewId="0">
      <selection activeCell="J75" sqref="J75"/>
    </sheetView>
  </sheetViews>
  <sheetFormatPr defaultRowHeight="12.75"/>
  <cols>
    <col min="1" max="1" width="6.140625" style="25" customWidth="1"/>
    <col min="2" max="2" width="9.42578125" style="25" customWidth="1"/>
    <col min="3" max="3" width="38.7109375" style="25" customWidth="1"/>
    <col min="4" max="4" width="14.28515625" style="27" customWidth="1"/>
    <col min="5" max="5" width="9" style="27" customWidth="1"/>
    <col min="6" max="6" width="10.42578125" style="27" customWidth="1"/>
    <col min="7" max="16384" width="9.140625" style="25"/>
  </cols>
  <sheetData>
    <row r="1" spans="1:6" ht="13.5">
      <c r="C1" s="26" t="s">
        <v>176</v>
      </c>
    </row>
    <row r="2" spans="1:6" ht="13.5">
      <c r="A2" s="28"/>
      <c r="C2" s="26" t="s">
        <v>165</v>
      </c>
    </row>
    <row r="3" spans="1:6" ht="24" customHeight="1" thickBot="1"/>
    <row r="4" spans="1:6">
      <c r="A4" s="29" t="s">
        <v>0</v>
      </c>
      <c r="B4" s="30"/>
      <c r="C4" s="31" t="s">
        <v>125</v>
      </c>
      <c r="D4" s="130" t="s">
        <v>2</v>
      </c>
      <c r="E4" s="130" t="s">
        <v>169</v>
      </c>
      <c r="F4" s="32" t="s">
        <v>177</v>
      </c>
    </row>
    <row r="5" spans="1:6">
      <c r="A5" s="33"/>
      <c r="B5" s="34" t="s">
        <v>14</v>
      </c>
      <c r="C5" s="35" t="s">
        <v>15</v>
      </c>
      <c r="D5" s="116"/>
      <c r="E5" s="116"/>
      <c r="F5" s="36"/>
    </row>
    <row r="6" spans="1:6">
      <c r="A6" s="37"/>
      <c r="B6" s="38">
        <v>1111</v>
      </c>
      <c r="C6" s="39" t="s">
        <v>110</v>
      </c>
      <c r="D6" s="118">
        <v>640000</v>
      </c>
      <c r="E6" s="118" t="s">
        <v>0</v>
      </c>
      <c r="F6" s="40" t="s">
        <v>0</v>
      </c>
    </row>
    <row r="7" spans="1:6">
      <c r="A7" s="41"/>
      <c r="B7" s="42">
        <v>1112</v>
      </c>
      <c r="C7" s="39" t="s">
        <v>111</v>
      </c>
      <c r="D7" s="118">
        <v>35000</v>
      </c>
      <c r="E7" s="118"/>
      <c r="F7" s="40"/>
    </row>
    <row r="8" spans="1:6">
      <c r="A8" s="41"/>
      <c r="B8" s="42">
        <v>1113</v>
      </c>
      <c r="C8" s="24" t="s">
        <v>127</v>
      </c>
      <c r="D8" s="118">
        <v>72000</v>
      </c>
      <c r="E8" s="118"/>
      <c r="F8" s="40"/>
    </row>
    <row r="9" spans="1:6">
      <c r="A9" s="43"/>
      <c r="B9" s="42">
        <v>1121</v>
      </c>
      <c r="C9" s="44" t="s">
        <v>16</v>
      </c>
      <c r="D9" s="118">
        <v>650000</v>
      </c>
      <c r="E9" s="118"/>
      <c r="F9" s="40"/>
    </row>
    <row r="10" spans="1:6">
      <c r="A10" s="43"/>
      <c r="B10" s="42">
        <v>1122</v>
      </c>
      <c r="C10" s="44" t="s">
        <v>112</v>
      </c>
      <c r="D10" s="118">
        <v>620000</v>
      </c>
      <c r="E10" s="118"/>
      <c r="F10" s="40"/>
    </row>
    <row r="11" spans="1:6">
      <c r="A11" s="41"/>
      <c r="B11" s="38">
        <v>1211</v>
      </c>
      <c r="C11" s="24" t="s">
        <v>17</v>
      </c>
      <c r="D11" s="118">
        <v>1550000</v>
      </c>
      <c r="E11" s="118"/>
      <c r="F11" s="40"/>
    </row>
    <row r="12" spans="1:6">
      <c r="A12" s="41"/>
      <c r="B12" s="38">
        <v>1334</v>
      </c>
      <c r="C12" s="24" t="s">
        <v>166</v>
      </c>
      <c r="D12" s="118"/>
      <c r="E12" s="118">
        <v>1000</v>
      </c>
      <c r="F12" s="40" t="s">
        <v>0</v>
      </c>
    </row>
    <row r="13" spans="1:6">
      <c r="A13" s="41"/>
      <c r="B13" s="42">
        <v>1381</v>
      </c>
      <c r="C13" s="24" t="s">
        <v>167</v>
      </c>
      <c r="D13" s="118">
        <v>10000</v>
      </c>
      <c r="E13" s="118"/>
      <c r="F13" s="40"/>
    </row>
    <row r="14" spans="1:6">
      <c r="A14" s="41"/>
      <c r="B14" s="42">
        <v>1382</v>
      </c>
      <c r="C14" s="24" t="s">
        <v>129</v>
      </c>
      <c r="D14" s="118"/>
      <c r="E14" s="118">
        <v>10000</v>
      </c>
      <c r="F14" s="40" t="s">
        <v>0</v>
      </c>
    </row>
    <row r="15" spans="1:6">
      <c r="A15" s="41"/>
      <c r="B15" s="42">
        <v>1511</v>
      </c>
      <c r="C15" s="24" t="s">
        <v>145</v>
      </c>
      <c r="D15" s="118">
        <v>530000</v>
      </c>
      <c r="E15" s="118"/>
      <c r="F15" s="40"/>
    </row>
    <row r="16" spans="1:6">
      <c r="A16" s="41"/>
      <c r="B16" s="42"/>
      <c r="C16" s="13" t="s">
        <v>80</v>
      </c>
      <c r="D16" s="132">
        <f>SUM(D6:D15)</f>
        <v>4107000</v>
      </c>
      <c r="E16" s="132">
        <f>SUM(E6:E15)</f>
        <v>11000</v>
      </c>
      <c r="F16" s="15">
        <f>SUM(F6:F15)</f>
        <v>0</v>
      </c>
    </row>
    <row r="17" spans="1:6">
      <c r="A17" s="41"/>
      <c r="B17" s="38">
        <v>1340</v>
      </c>
      <c r="C17" s="24" t="s">
        <v>146</v>
      </c>
      <c r="D17" s="118">
        <v>130000</v>
      </c>
      <c r="E17" s="118" t="s">
        <v>0</v>
      </c>
      <c r="F17" s="40" t="s">
        <v>0</v>
      </c>
    </row>
    <row r="18" spans="1:6">
      <c r="A18" s="41"/>
      <c r="B18" s="42">
        <v>1341</v>
      </c>
      <c r="C18" s="24" t="s">
        <v>113</v>
      </c>
      <c r="D18" s="118">
        <v>8000</v>
      </c>
      <c r="E18" s="118" t="s">
        <v>0</v>
      </c>
      <c r="F18" s="40" t="s">
        <v>0</v>
      </c>
    </row>
    <row r="19" spans="1:6">
      <c r="A19" s="41"/>
      <c r="B19" s="42">
        <v>1361</v>
      </c>
      <c r="C19" s="24" t="s">
        <v>84</v>
      </c>
      <c r="D19" s="118">
        <v>2000</v>
      </c>
      <c r="E19" s="118" t="s">
        <v>0</v>
      </c>
      <c r="F19" s="40" t="s">
        <v>0</v>
      </c>
    </row>
    <row r="20" spans="1:6">
      <c r="A20" s="45"/>
      <c r="B20" s="35"/>
      <c r="C20" s="46" t="s">
        <v>18</v>
      </c>
      <c r="D20" s="116">
        <f>SUM(D16:D19)</f>
        <v>4247000</v>
      </c>
      <c r="E20" s="116">
        <f>SUM(E16:E19)</f>
        <v>11000</v>
      </c>
      <c r="F20" s="36">
        <f>SUM(F16:F19)</f>
        <v>0</v>
      </c>
    </row>
    <row r="21" spans="1:6" ht="11.25" customHeight="1">
      <c r="A21" s="41" t="s">
        <v>0</v>
      </c>
      <c r="B21" s="42"/>
      <c r="C21" s="44"/>
      <c r="D21" s="118"/>
      <c r="E21" s="118"/>
      <c r="F21" s="40"/>
    </row>
    <row r="22" spans="1:6">
      <c r="A22" s="47" t="s">
        <v>19</v>
      </c>
      <c r="B22" s="34" t="s">
        <v>14</v>
      </c>
      <c r="C22" s="35" t="s">
        <v>20</v>
      </c>
      <c r="D22" s="116" t="s">
        <v>2</v>
      </c>
      <c r="E22" s="116" t="s">
        <v>169</v>
      </c>
      <c r="F22" s="36" t="s">
        <v>177</v>
      </c>
    </row>
    <row r="23" spans="1:6" ht="13.5">
      <c r="A23" s="48" t="s">
        <v>0</v>
      </c>
      <c r="B23" s="49" t="s">
        <v>0</v>
      </c>
      <c r="C23" s="50" t="s">
        <v>86</v>
      </c>
      <c r="D23" s="114"/>
      <c r="E23" s="114"/>
      <c r="F23" s="51"/>
    </row>
    <row r="24" spans="1:6">
      <c r="A24" s="41">
        <v>1032</v>
      </c>
      <c r="B24" s="42">
        <v>2111</v>
      </c>
      <c r="C24" s="24" t="s">
        <v>22</v>
      </c>
      <c r="D24" s="118">
        <v>1936000</v>
      </c>
      <c r="E24" s="118"/>
      <c r="F24" s="40">
        <v>91200</v>
      </c>
    </row>
    <row r="25" spans="1:6" ht="13.5">
      <c r="A25" s="37"/>
      <c r="B25" s="38"/>
      <c r="C25" s="52" t="s">
        <v>108</v>
      </c>
      <c r="D25" s="118"/>
      <c r="E25" s="118"/>
      <c r="F25" s="40"/>
    </row>
    <row r="26" spans="1:6">
      <c r="A26" s="41" t="s">
        <v>0</v>
      </c>
      <c r="B26" s="42">
        <v>1356</v>
      </c>
      <c r="C26" s="24" t="s">
        <v>147</v>
      </c>
      <c r="D26" s="118">
        <v>10000</v>
      </c>
      <c r="E26" s="118"/>
      <c r="F26" s="40"/>
    </row>
    <row r="27" spans="1:6" ht="13.5">
      <c r="A27" s="41"/>
      <c r="B27" s="42"/>
      <c r="C27" s="53" t="s">
        <v>43</v>
      </c>
      <c r="D27" s="118"/>
      <c r="E27" s="118"/>
      <c r="F27" s="40"/>
    </row>
    <row r="28" spans="1:6">
      <c r="A28" s="41">
        <v>3399</v>
      </c>
      <c r="B28" s="42">
        <v>2111</v>
      </c>
      <c r="C28" s="24" t="s">
        <v>22</v>
      </c>
      <c r="D28" s="118">
        <v>50000</v>
      </c>
      <c r="E28" s="118"/>
      <c r="F28" s="40"/>
    </row>
    <row r="29" spans="1:6">
      <c r="A29" s="41">
        <v>3399</v>
      </c>
      <c r="B29" s="42">
        <v>2321</v>
      </c>
      <c r="C29" s="24" t="s">
        <v>139</v>
      </c>
      <c r="D29" s="118">
        <v>10000</v>
      </c>
      <c r="E29" s="118"/>
      <c r="F29" s="40"/>
    </row>
    <row r="30" spans="1:6" ht="13.5">
      <c r="A30" s="41"/>
      <c r="B30" s="42"/>
      <c r="C30" s="54" t="s">
        <v>48</v>
      </c>
      <c r="D30" s="118"/>
      <c r="E30" s="118"/>
      <c r="F30" s="40"/>
    </row>
    <row r="31" spans="1:6">
      <c r="A31" s="41">
        <v>3419</v>
      </c>
      <c r="B31" s="42">
        <v>2111</v>
      </c>
      <c r="C31" s="24" t="s">
        <v>22</v>
      </c>
      <c r="D31" s="118">
        <v>22000</v>
      </c>
      <c r="E31" s="118"/>
      <c r="F31" s="40"/>
    </row>
    <row r="32" spans="1:6" ht="13.5">
      <c r="A32" s="41"/>
      <c r="B32" s="42"/>
      <c r="C32" s="55" t="s">
        <v>50</v>
      </c>
      <c r="D32" s="118"/>
      <c r="E32" s="118"/>
      <c r="F32" s="40"/>
    </row>
    <row r="33" spans="1:6">
      <c r="A33" s="41">
        <v>3612</v>
      </c>
      <c r="B33" s="42">
        <v>2111</v>
      </c>
      <c r="C33" s="24" t="s">
        <v>22</v>
      </c>
      <c r="D33" s="118">
        <v>250000</v>
      </c>
      <c r="E33" s="118"/>
      <c r="F33" s="40"/>
    </row>
    <row r="34" spans="1:6">
      <c r="A34" s="41">
        <v>3612</v>
      </c>
      <c r="B34" s="42">
        <v>2132</v>
      </c>
      <c r="C34" s="24" t="s">
        <v>114</v>
      </c>
      <c r="D34" s="118">
        <v>267000</v>
      </c>
      <c r="E34" s="118"/>
      <c r="F34" s="40"/>
    </row>
    <row r="35" spans="1:6">
      <c r="A35" s="41">
        <v>3612</v>
      </c>
      <c r="B35" s="42">
        <v>2133</v>
      </c>
      <c r="C35" s="24" t="s">
        <v>109</v>
      </c>
      <c r="D35" s="118">
        <v>12000</v>
      </c>
      <c r="E35" s="118"/>
      <c r="F35" s="40"/>
    </row>
    <row r="36" spans="1:6" ht="13.5">
      <c r="A36" s="41"/>
      <c r="B36" s="42"/>
      <c r="C36" s="55" t="s">
        <v>105</v>
      </c>
      <c r="D36" s="118"/>
      <c r="E36" s="118"/>
      <c r="F36" s="40"/>
    </row>
    <row r="37" spans="1:6">
      <c r="A37" s="41">
        <v>3613</v>
      </c>
      <c r="B37" s="42">
        <v>2132</v>
      </c>
      <c r="C37" s="24" t="s">
        <v>114</v>
      </c>
      <c r="D37" s="118">
        <v>95000</v>
      </c>
      <c r="E37" s="118"/>
      <c r="F37" s="40"/>
    </row>
    <row r="38" spans="1:6" ht="13.5">
      <c r="A38" s="41" t="s">
        <v>0</v>
      </c>
      <c r="B38" s="42" t="s">
        <v>0</v>
      </c>
      <c r="C38" s="55" t="s">
        <v>90</v>
      </c>
      <c r="D38" s="118" t="s">
        <v>0</v>
      </c>
      <c r="E38" s="118"/>
      <c r="F38" s="40"/>
    </row>
    <row r="39" spans="1:6">
      <c r="A39" s="41">
        <v>3632</v>
      </c>
      <c r="B39" s="42">
        <v>2111</v>
      </c>
      <c r="C39" s="24" t="s">
        <v>22</v>
      </c>
      <c r="D39" s="118">
        <v>2000</v>
      </c>
      <c r="E39" s="118"/>
      <c r="F39" s="40"/>
    </row>
    <row r="40" spans="1:6" ht="13.5">
      <c r="A40" s="41"/>
      <c r="B40" s="42"/>
      <c r="C40" s="55" t="s">
        <v>53</v>
      </c>
      <c r="D40" s="118"/>
      <c r="E40" s="118"/>
      <c r="F40" s="40"/>
    </row>
    <row r="41" spans="1:6">
      <c r="A41" s="41">
        <v>3639</v>
      </c>
      <c r="B41" s="42">
        <v>2111</v>
      </c>
      <c r="C41" s="24" t="s">
        <v>22</v>
      </c>
      <c r="D41" s="118">
        <v>1000</v>
      </c>
      <c r="E41" s="118"/>
      <c r="F41" s="40"/>
    </row>
    <row r="42" spans="1:6">
      <c r="A42" s="41">
        <v>3639</v>
      </c>
      <c r="B42" s="42">
        <v>2119</v>
      </c>
      <c r="C42" s="24" t="s">
        <v>178</v>
      </c>
      <c r="D42" s="118"/>
      <c r="E42" s="118"/>
      <c r="F42" s="40">
        <v>6000</v>
      </c>
    </row>
    <row r="43" spans="1:6">
      <c r="A43" s="41">
        <v>3639</v>
      </c>
      <c r="B43" s="42">
        <v>2131</v>
      </c>
      <c r="C43" s="24" t="s">
        <v>21</v>
      </c>
      <c r="D43" s="118">
        <v>440000</v>
      </c>
      <c r="E43" s="118"/>
      <c r="F43" s="40"/>
    </row>
    <row r="44" spans="1:6" ht="13.5">
      <c r="A44" s="41" t="s">
        <v>0</v>
      </c>
      <c r="B44" s="42" t="s">
        <v>0</v>
      </c>
      <c r="C44" s="55" t="s">
        <v>56</v>
      </c>
      <c r="D44" s="118"/>
      <c r="E44" s="118"/>
      <c r="F44" s="40"/>
    </row>
    <row r="45" spans="1:6">
      <c r="A45" s="41">
        <v>3722</v>
      </c>
      <c r="B45" s="42">
        <v>2112</v>
      </c>
      <c r="C45" s="24" t="s">
        <v>24</v>
      </c>
      <c r="D45" s="118"/>
      <c r="E45" s="118">
        <v>10200</v>
      </c>
      <c r="F45" s="40" t="s">
        <v>0</v>
      </c>
    </row>
    <row r="46" spans="1:6" ht="13.5">
      <c r="A46" s="41"/>
      <c r="B46" s="42"/>
      <c r="C46" s="55" t="s">
        <v>106</v>
      </c>
      <c r="D46" s="118"/>
      <c r="E46" s="118"/>
      <c r="F46" s="40"/>
    </row>
    <row r="47" spans="1:6">
      <c r="A47" s="41">
        <v>3725</v>
      </c>
      <c r="B47" s="42">
        <v>2324</v>
      </c>
      <c r="C47" s="24" t="s">
        <v>23</v>
      </c>
      <c r="D47" s="118">
        <v>40000</v>
      </c>
      <c r="E47" s="118"/>
      <c r="F47" s="40"/>
    </row>
    <row r="48" spans="1:6" ht="13.5">
      <c r="A48" s="41"/>
      <c r="B48" s="42"/>
      <c r="C48" s="55" t="s">
        <v>57</v>
      </c>
      <c r="D48" s="118"/>
      <c r="E48" s="118"/>
      <c r="F48" s="40"/>
    </row>
    <row r="49" spans="1:6">
      <c r="A49" s="41">
        <v>3745</v>
      </c>
      <c r="B49" s="42">
        <v>2111</v>
      </c>
      <c r="C49" s="24" t="s">
        <v>22</v>
      </c>
      <c r="D49" s="118">
        <v>3000</v>
      </c>
      <c r="E49" s="118"/>
      <c r="F49" s="40"/>
    </row>
    <row r="50" spans="1:6" ht="13.5">
      <c r="A50" s="41"/>
      <c r="B50" s="42"/>
      <c r="C50" s="55" t="s">
        <v>66</v>
      </c>
      <c r="D50" s="118"/>
      <c r="E50" s="118"/>
      <c r="F50" s="40"/>
    </row>
    <row r="51" spans="1:6">
      <c r="A51" s="41">
        <v>6171</v>
      </c>
      <c r="B51" s="42">
        <v>2111</v>
      </c>
      <c r="C51" s="24" t="s">
        <v>22</v>
      </c>
      <c r="D51" s="118">
        <v>1000</v>
      </c>
      <c r="E51" s="118"/>
      <c r="F51" s="40"/>
    </row>
    <row r="52" spans="1:6">
      <c r="A52" s="41">
        <v>6171</v>
      </c>
      <c r="B52" s="42">
        <v>2112</v>
      </c>
      <c r="C52" s="24" t="s">
        <v>24</v>
      </c>
      <c r="D52" s="118">
        <v>1000</v>
      </c>
      <c r="E52" s="118"/>
      <c r="F52" s="40"/>
    </row>
    <row r="53" spans="1:6">
      <c r="A53" s="41">
        <v>6171</v>
      </c>
      <c r="B53" s="42">
        <v>2133</v>
      </c>
      <c r="C53" s="24" t="s">
        <v>109</v>
      </c>
      <c r="D53" s="118">
        <v>2000</v>
      </c>
      <c r="E53" s="118"/>
      <c r="F53" s="40"/>
    </row>
    <row r="54" spans="1:6" ht="13.5">
      <c r="A54" s="41"/>
      <c r="B54" s="42"/>
      <c r="C54" s="55" t="s">
        <v>107</v>
      </c>
      <c r="D54" s="118"/>
      <c r="E54" s="118"/>
      <c r="F54" s="40"/>
    </row>
    <row r="55" spans="1:6">
      <c r="A55" s="41">
        <v>6310</v>
      </c>
      <c r="B55" s="42">
        <v>2141</v>
      </c>
      <c r="C55" s="24" t="s">
        <v>25</v>
      </c>
      <c r="D55" s="118">
        <v>3000</v>
      </c>
      <c r="E55" s="118"/>
      <c r="F55" s="40"/>
    </row>
    <row r="56" spans="1:6">
      <c r="A56" s="41">
        <v>6310</v>
      </c>
      <c r="B56" s="42">
        <v>2324</v>
      </c>
      <c r="C56" s="24" t="s">
        <v>23</v>
      </c>
      <c r="D56" s="118">
        <v>1000</v>
      </c>
      <c r="E56" s="118"/>
      <c r="F56" s="40"/>
    </row>
    <row r="57" spans="1:6">
      <c r="A57" s="45"/>
      <c r="B57" s="35"/>
      <c r="C57" s="46" t="s">
        <v>26</v>
      </c>
      <c r="D57" s="116">
        <f>SUM(D24:D56)</f>
        <v>3146000</v>
      </c>
      <c r="E57" s="116">
        <f>SUM(E24:E56)</f>
        <v>10200</v>
      </c>
      <c r="F57" s="36">
        <f>SUM(F24:F56)</f>
        <v>97200</v>
      </c>
    </row>
    <row r="58" spans="1:6" ht="18" customHeight="1">
      <c r="A58" s="41"/>
      <c r="B58" s="42"/>
      <c r="C58" s="24"/>
      <c r="D58" s="118"/>
      <c r="E58" s="118"/>
      <c r="F58" s="40"/>
    </row>
    <row r="59" spans="1:6">
      <c r="A59" s="47" t="s">
        <v>19</v>
      </c>
      <c r="B59" s="34" t="s">
        <v>14</v>
      </c>
      <c r="C59" s="35" t="s">
        <v>27</v>
      </c>
      <c r="D59" s="116" t="s">
        <v>2</v>
      </c>
      <c r="E59" s="116" t="s">
        <v>169</v>
      </c>
      <c r="F59" s="36" t="s">
        <v>177</v>
      </c>
    </row>
    <row r="60" spans="1:6" ht="13.5">
      <c r="A60" s="41"/>
      <c r="B60" s="42"/>
      <c r="C60" s="55" t="s">
        <v>53</v>
      </c>
      <c r="D60" s="118"/>
      <c r="E60" s="118"/>
      <c r="F60" s="40"/>
    </row>
    <row r="61" spans="1:6">
      <c r="A61" s="41">
        <v>3639</v>
      </c>
      <c r="B61" s="42">
        <v>3111</v>
      </c>
      <c r="C61" s="24" t="s">
        <v>28</v>
      </c>
      <c r="D61" s="118">
        <v>10000</v>
      </c>
      <c r="E61" s="118" t="s">
        <v>0</v>
      </c>
      <c r="F61" s="40" t="s">
        <v>0</v>
      </c>
    </row>
    <row r="62" spans="1:6">
      <c r="A62" s="45"/>
      <c r="B62" s="35"/>
      <c r="C62" s="46" t="s">
        <v>29</v>
      </c>
      <c r="D62" s="116">
        <f>SUM(D61)</f>
        <v>10000</v>
      </c>
      <c r="E62" s="116">
        <f>SUM(E61)</f>
        <v>0</v>
      </c>
      <c r="F62" s="36">
        <f>SUM(F61)</f>
        <v>0</v>
      </c>
    </row>
    <row r="63" spans="1:6" ht="9.75" customHeight="1">
      <c r="A63" s="41"/>
      <c r="B63" s="42"/>
      <c r="C63" s="24"/>
      <c r="D63" s="118"/>
      <c r="E63" s="118"/>
      <c r="F63" s="40"/>
    </row>
    <row r="64" spans="1:6">
      <c r="A64" s="47" t="s">
        <v>19</v>
      </c>
      <c r="B64" s="34" t="s">
        <v>14</v>
      </c>
      <c r="C64" s="35" t="s">
        <v>30</v>
      </c>
      <c r="D64" s="116" t="s">
        <v>2</v>
      </c>
      <c r="E64" s="116" t="s">
        <v>169</v>
      </c>
      <c r="F64" s="36" t="s">
        <v>177</v>
      </c>
    </row>
    <row r="65" spans="1:7">
      <c r="A65" s="43"/>
      <c r="B65" s="42">
        <v>4112</v>
      </c>
      <c r="C65" s="24" t="s">
        <v>128</v>
      </c>
      <c r="D65" s="118">
        <v>55000</v>
      </c>
      <c r="E65" s="118">
        <v>2800</v>
      </c>
      <c r="F65" s="40" t="s">
        <v>0</v>
      </c>
      <c r="G65" s="25" t="s">
        <v>0</v>
      </c>
    </row>
    <row r="66" spans="1:7">
      <c r="A66" s="43"/>
      <c r="B66" s="42">
        <v>4116</v>
      </c>
      <c r="C66" s="24" t="s">
        <v>168</v>
      </c>
      <c r="D66" s="118"/>
      <c r="E66" s="118">
        <v>240000</v>
      </c>
      <c r="F66" s="40" t="s">
        <v>0</v>
      </c>
    </row>
    <row r="67" spans="1:7">
      <c r="A67" s="43">
        <v>6330</v>
      </c>
      <c r="B67" s="42">
        <v>4134</v>
      </c>
      <c r="C67" s="24" t="s">
        <v>137</v>
      </c>
      <c r="D67" s="118">
        <v>200000</v>
      </c>
      <c r="E67" s="118" t="s">
        <v>0</v>
      </c>
      <c r="F67" s="40" t="s">
        <v>0</v>
      </c>
    </row>
    <row r="68" spans="1:7">
      <c r="A68" s="45"/>
      <c r="B68" s="35"/>
      <c r="C68" s="46" t="s">
        <v>117</v>
      </c>
      <c r="D68" s="116">
        <f>SUM(D65:D67)</f>
        <v>255000</v>
      </c>
      <c r="E68" s="116">
        <f>SUM(E65:E67)</f>
        <v>242800</v>
      </c>
      <c r="F68" s="36">
        <f>SUM(F65:F67)</f>
        <v>0</v>
      </c>
    </row>
    <row r="69" spans="1:7" ht="6" customHeight="1">
      <c r="A69" s="43"/>
      <c r="B69" s="44"/>
      <c r="C69" s="44"/>
      <c r="D69" s="118"/>
      <c r="E69" s="118"/>
      <c r="F69" s="40"/>
    </row>
    <row r="70" spans="1:7" ht="13.5" thickBot="1">
      <c r="A70" s="56" t="s">
        <v>31</v>
      </c>
      <c r="B70" s="57"/>
      <c r="C70" s="57"/>
      <c r="D70" s="131">
        <f>SUM(D20+D57+D62+D68)</f>
        <v>7658000</v>
      </c>
      <c r="E70" s="131">
        <f>SUM(E20+E57+E62+E68)</f>
        <v>264000</v>
      </c>
      <c r="F70" s="58">
        <f>SUM(F20+F57+F62+F68)</f>
        <v>97200</v>
      </c>
    </row>
    <row r="71" spans="1:7">
      <c r="A71" s="59"/>
      <c r="B71" s="60"/>
      <c r="C71" s="61"/>
      <c r="D71" s="62"/>
      <c r="E71" s="62"/>
      <c r="F71" s="62"/>
    </row>
    <row r="72" spans="1:7">
      <c r="A72" s="59"/>
      <c r="B72" s="60"/>
      <c r="C72" s="61"/>
      <c r="D72" s="62"/>
      <c r="E72" s="62"/>
      <c r="F72" s="62"/>
    </row>
    <row r="73" spans="1:7">
      <c r="A73" s="59"/>
      <c r="B73" s="60"/>
      <c r="C73" s="61"/>
      <c r="D73" s="62"/>
      <c r="E73" s="62"/>
      <c r="F73" s="62"/>
    </row>
    <row r="74" spans="1:7">
      <c r="D74" s="63"/>
      <c r="E74" s="63"/>
      <c r="F74" s="63"/>
    </row>
    <row r="77" spans="1:7">
      <c r="D77" s="63"/>
      <c r="E77" s="63"/>
      <c r="F77" s="63"/>
    </row>
    <row r="78" spans="1:7">
      <c r="D78" s="63"/>
      <c r="E78" s="63"/>
      <c r="F78" s="63"/>
    </row>
    <row r="79" spans="1:7">
      <c r="D79" s="63"/>
      <c r="E79" s="63"/>
      <c r="F79" s="63"/>
    </row>
    <row r="80" spans="1:7">
      <c r="D80" s="63"/>
      <c r="E80" s="63"/>
      <c r="F80" s="63"/>
    </row>
    <row r="81" spans="4:6">
      <c r="D81" s="63"/>
      <c r="E81" s="63"/>
      <c r="F81" s="63"/>
    </row>
    <row r="82" spans="4:6">
      <c r="D82" s="63"/>
      <c r="E82" s="63"/>
      <c r="F82" s="63"/>
    </row>
    <row r="83" spans="4:6">
      <c r="D83" s="63"/>
      <c r="E83" s="63"/>
      <c r="F83" s="63"/>
    </row>
    <row r="84" spans="4:6">
      <c r="D84" s="63"/>
      <c r="E84" s="63"/>
      <c r="F84" s="63"/>
    </row>
    <row r="85" spans="4:6">
      <c r="D85" s="63"/>
      <c r="E85" s="63"/>
      <c r="F85" s="63"/>
    </row>
    <row r="86" spans="4:6">
      <c r="D86" s="63"/>
      <c r="E86" s="63"/>
      <c r="F86" s="63"/>
    </row>
    <row r="87" spans="4:6">
      <c r="D87" s="63"/>
      <c r="E87" s="63"/>
      <c r="F87" s="63"/>
    </row>
    <row r="88" spans="4:6">
      <c r="D88" s="63"/>
      <c r="E88" s="63"/>
      <c r="F88" s="63"/>
    </row>
    <row r="89" spans="4:6">
      <c r="D89" s="63"/>
      <c r="E89" s="63"/>
      <c r="F89" s="63"/>
    </row>
    <row r="90" spans="4:6">
      <c r="D90" s="63"/>
      <c r="E90" s="63"/>
      <c r="F90" s="63"/>
    </row>
    <row r="91" spans="4:6">
      <c r="D91" s="63"/>
      <c r="E91" s="63"/>
      <c r="F91" s="63"/>
    </row>
    <row r="92" spans="4:6">
      <c r="D92" s="63"/>
      <c r="E92" s="63"/>
      <c r="F92" s="63"/>
    </row>
    <row r="93" spans="4:6">
      <c r="D93" s="63"/>
      <c r="E93" s="63"/>
      <c r="F93" s="63"/>
    </row>
    <row r="94" spans="4:6">
      <c r="D94" s="63"/>
      <c r="E94" s="63"/>
      <c r="F94" s="63"/>
    </row>
    <row r="95" spans="4:6">
      <c r="D95" s="63"/>
      <c r="E95" s="63"/>
      <c r="F95" s="63"/>
    </row>
    <row r="96" spans="4:6">
      <c r="D96" s="63"/>
      <c r="E96" s="63"/>
      <c r="F96" s="63"/>
    </row>
    <row r="97" spans="4:6">
      <c r="D97" s="63"/>
      <c r="E97" s="63"/>
      <c r="F97" s="63"/>
    </row>
    <row r="98" spans="4:6">
      <c r="D98" s="63"/>
      <c r="E98" s="63"/>
      <c r="F98" s="63"/>
    </row>
    <row r="99" spans="4:6">
      <c r="D99" s="63"/>
      <c r="E99" s="63"/>
      <c r="F99" s="63"/>
    </row>
    <row r="100" spans="4:6">
      <c r="D100" s="63"/>
      <c r="E100" s="63"/>
      <c r="F100" s="63"/>
    </row>
    <row r="101" spans="4:6">
      <c r="D101" s="63"/>
      <c r="E101" s="63"/>
      <c r="F101" s="63"/>
    </row>
    <row r="102" spans="4:6">
      <c r="D102" s="63"/>
      <c r="E102" s="63"/>
      <c r="F102" s="63"/>
    </row>
    <row r="103" spans="4:6">
      <c r="D103" s="63"/>
      <c r="E103" s="63"/>
      <c r="F103" s="63"/>
    </row>
    <row r="104" spans="4:6">
      <c r="D104" s="63"/>
      <c r="E104" s="63"/>
      <c r="F104" s="63"/>
    </row>
    <row r="105" spans="4:6">
      <c r="D105" s="63"/>
      <c r="E105" s="63"/>
      <c r="F105" s="63"/>
    </row>
    <row r="106" spans="4:6">
      <c r="D106" s="63"/>
      <c r="E106" s="63"/>
      <c r="F106" s="63"/>
    </row>
    <row r="107" spans="4:6">
      <c r="D107" s="63"/>
      <c r="E107" s="63"/>
      <c r="F107" s="63"/>
    </row>
    <row r="108" spans="4:6">
      <c r="D108" s="63"/>
      <c r="E108" s="63"/>
      <c r="F108" s="63"/>
    </row>
    <row r="109" spans="4:6">
      <c r="D109" s="63"/>
      <c r="E109" s="63"/>
      <c r="F109" s="63"/>
    </row>
    <row r="110" spans="4:6">
      <c r="D110" s="63"/>
      <c r="E110" s="63"/>
      <c r="F110" s="63"/>
    </row>
  </sheetData>
  <phoneticPr fontId="0" type="noConversion"/>
  <pageMargins left="0.49" right="0.23622047244094491" top="0.73" bottom="0.47244094488188981" header="0.51181102362204722" footer="0.51181102362204722"/>
  <pageSetup paperSize="9" firstPageNumber="0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9"/>
  <sheetViews>
    <sheetView topLeftCell="A182" workbookViewId="0">
      <selection activeCell="F184" sqref="F184"/>
    </sheetView>
  </sheetViews>
  <sheetFormatPr defaultRowHeight="12.75"/>
  <cols>
    <col min="1" max="2" width="8.140625" style="64" customWidth="1"/>
    <col min="3" max="3" width="45.85546875" style="64" customWidth="1"/>
    <col min="4" max="4" width="13.42578125" style="62" customWidth="1"/>
    <col min="5" max="5" width="10.140625" style="62" customWidth="1"/>
    <col min="6" max="6" width="12.140625" style="62" customWidth="1"/>
    <col min="7" max="16384" width="9.140625" style="64"/>
  </cols>
  <sheetData>
    <row r="1" spans="1:6" ht="15.75" customHeight="1"/>
    <row r="2" spans="1:6" ht="13.5">
      <c r="C2" s="26" t="s">
        <v>176</v>
      </c>
      <c r="D2" s="27"/>
      <c r="E2" s="27"/>
      <c r="F2" s="27"/>
    </row>
    <row r="3" spans="1:6" ht="13.5">
      <c r="A3" s="65"/>
      <c r="C3" s="26" t="s">
        <v>157</v>
      </c>
      <c r="D3" s="27"/>
      <c r="E3" s="27"/>
      <c r="F3" s="27"/>
    </row>
    <row r="4" spans="1:6" ht="14.25" customHeight="1" thickBot="1"/>
    <row r="5" spans="1:6">
      <c r="A5" s="29" t="s">
        <v>0</v>
      </c>
      <c r="B5" s="30"/>
      <c r="C5" s="31" t="s">
        <v>126</v>
      </c>
      <c r="D5" s="130" t="s">
        <v>2</v>
      </c>
      <c r="E5" s="130" t="s">
        <v>169</v>
      </c>
      <c r="F5" s="32" t="s">
        <v>177</v>
      </c>
    </row>
    <row r="6" spans="1:6" ht="6" customHeight="1">
      <c r="A6" s="48"/>
      <c r="B6" s="49"/>
      <c r="C6" s="66"/>
      <c r="D6" s="114"/>
      <c r="E6" s="114"/>
      <c r="F6" s="51"/>
    </row>
    <row r="7" spans="1:6">
      <c r="A7" s="67"/>
      <c r="B7" s="68"/>
      <c r="C7" s="69" t="s">
        <v>32</v>
      </c>
      <c r="D7" s="115"/>
      <c r="E7" s="115"/>
      <c r="F7" s="70"/>
    </row>
    <row r="8" spans="1:6" ht="6.75" customHeight="1">
      <c r="A8" s="48"/>
      <c r="B8" s="49"/>
      <c r="C8" s="66"/>
      <c r="D8" s="114"/>
      <c r="E8" s="114"/>
      <c r="F8" s="51"/>
    </row>
    <row r="9" spans="1:6" ht="15" customHeight="1">
      <c r="A9" s="47" t="s">
        <v>19</v>
      </c>
      <c r="B9" s="34" t="s">
        <v>14</v>
      </c>
      <c r="C9" s="35" t="s">
        <v>85</v>
      </c>
      <c r="D9" s="116" t="s">
        <v>2</v>
      </c>
      <c r="E9" s="116" t="s">
        <v>169</v>
      </c>
      <c r="F9" s="36" t="s">
        <v>177</v>
      </c>
    </row>
    <row r="10" spans="1:6" ht="15" customHeight="1">
      <c r="A10" s="48" t="s">
        <v>0</v>
      </c>
      <c r="B10" s="49" t="s">
        <v>0</v>
      </c>
      <c r="C10" s="50" t="s">
        <v>86</v>
      </c>
      <c r="D10" s="114"/>
      <c r="E10" s="114"/>
      <c r="F10" s="51"/>
    </row>
    <row r="11" spans="1:6" ht="15.75" customHeight="1">
      <c r="A11" s="48">
        <v>1031</v>
      </c>
      <c r="B11" s="49">
        <v>5139</v>
      </c>
      <c r="C11" s="44" t="s">
        <v>34</v>
      </c>
      <c r="D11" s="117">
        <v>500000</v>
      </c>
      <c r="E11" s="117"/>
      <c r="F11" s="71"/>
    </row>
    <row r="12" spans="1:6" ht="15.75" customHeight="1">
      <c r="A12" s="48">
        <v>1031</v>
      </c>
      <c r="B12" s="49">
        <v>5169</v>
      </c>
      <c r="C12" s="44" t="s">
        <v>36</v>
      </c>
      <c r="D12" s="117">
        <v>350000</v>
      </c>
      <c r="E12" s="117">
        <v>-100000</v>
      </c>
      <c r="F12" s="71" t="s">
        <v>0</v>
      </c>
    </row>
    <row r="13" spans="1:6" ht="15.75" customHeight="1">
      <c r="A13" s="48">
        <v>1031</v>
      </c>
      <c r="B13" s="49">
        <v>5171</v>
      </c>
      <c r="C13" s="44" t="s">
        <v>148</v>
      </c>
      <c r="D13" s="117">
        <v>10000</v>
      </c>
      <c r="E13" s="117">
        <v>50000</v>
      </c>
      <c r="F13" s="71" t="s">
        <v>0</v>
      </c>
    </row>
    <row r="14" spans="1:6" ht="15.75" customHeight="1">
      <c r="A14" s="48" t="s">
        <v>0</v>
      </c>
      <c r="B14" s="49"/>
      <c r="C14" s="50" t="s">
        <v>92</v>
      </c>
      <c r="D14" s="117"/>
      <c r="E14" s="117"/>
      <c r="F14" s="71" t="s">
        <v>0</v>
      </c>
    </row>
    <row r="15" spans="1:6" ht="15.75" customHeight="1">
      <c r="A15" s="48">
        <v>1032</v>
      </c>
      <c r="B15" s="49">
        <v>5021</v>
      </c>
      <c r="C15" s="72" t="s">
        <v>40</v>
      </c>
      <c r="D15" s="117">
        <v>2000</v>
      </c>
      <c r="E15" s="117"/>
      <c r="F15" s="71"/>
    </row>
    <row r="16" spans="1:6" ht="15.75" customHeight="1">
      <c r="A16" s="48">
        <v>1032</v>
      </c>
      <c r="B16" s="49">
        <v>5139</v>
      </c>
      <c r="C16" s="44" t="s">
        <v>34</v>
      </c>
      <c r="D16" s="117">
        <v>5000</v>
      </c>
      <c r="E16" s="117"/>
      <c r="F16" s="71"/>
    </row>
    <row r="17" spans="1:6" ht="15.75" customHeight="1">
      <c r="A17" s="48">
        <v>1032</v>
      </c>
      <c r="B17" s="49">
        <v>5169</v>
      </c>
      <c r="C17" s="44" t="s">
        <v>36</v>
      </c>
      <c r="D17" s="117">
        <v>700000</v>
      </c>
      <c r="E17" s="117"/>
      <c r="F17" s="71"/>
    </row>
    <row r="18" spans="1:6" ht="15.75" customHeight="1">
      <c r="A18" s="48">
        <v>1032</v>
      </c>
      <c r="B18" s="49">
        <v>5171</v>
      </c>
      <c r="C18" s="44" t="s">
        <v>148</v>
      </c>
      <c r="D18" s="117">
        <v>20000</v>
      </c>
      <c r="E18" s="117">
        <v>50000</v>
      </c>
      <c r="F18" s="71" t="s">
        <v>0</v>
      </c>
    </row>
    <row r="19" spans="1:6" ht="15.75" customHeight="1">
      <c r="A19" s="48"/>
      <c r="B19" s="49"/>
      <c r="C19" s="50" t="s">
        <v>87</v>
      </c>
      <c r="D19" s="117"/>
      <c r="E19" s="117"/>
      <c r="F19" s="71"/>
    </row>
    <row r="20" spans="1:6" ht="15.75" customHeight="1">
      <c r="A20" s="48">
        <v>1036</v>
      </c>
      <c r="B20" s="49">
        <v>5021</v>
      </c>
      <c r="C20" s="72" t="s">
        <v>40</v>
      </c>
      <c r="D20" s="117">
        <v>110000</v>
      </c>
      <c r="E20" s="117"/>
      <c r="F20" s="71"/>
    </row>
    <row r="21" spans="1:6" ht="15.75" customHeight="1">
      <c r="A21" s="48">
        <v>1036</v>
      </c>
      <c r="B21" s="49">
        <v>5173</v>
      </c>
      <c r="C21" s="49" t="s">
        <v>65</v>
      </c>
      <c r="D21" s="117">
        <v>50000</v>
      </c>
      <c r="E21" s="117"/>
      <c r="F21" s="71"/>
    </row>
    <row r="22" spans="1:6" ht="15.75" customHeight="1">
      <c r="A22" s="45"/>
      <c r="B22" s="35"/>
      <c r="C22" s="46" t="s">
        <v>0</v>
      </c>
      <c r="D22" s="116">
        <f>SUM(D11:D21)</f>
        <v>1747000</v>
      </c>
      <c r="E22" s="116">
        <f>SUM(E11:E21)</f>
        <v>0</v>
      </c>
      <c r="F22" s="36">
        <f>SUM(F11:F21)</f>
        <v>0</v>
      </c>
    </row>
    <row r="23" spans="1:6" ht="12.75" customHeight="1">
      <c r="A23" s="48"/>
      <c r="B23" s="49"/>
      <c r="C23" s="66"/>
      <c r="D23" s="114"/>
      <c r="E23" s="114"/>
      <c r="F23" s="51"/>
    </row>
    <row r="24" spans="1:6">
      <c r="A24" s="47" t="s">
        <v>19</v>
      </c>
      <c r="B24" s="34" t="s">
        <v>14</v>
      </c>
      <c r="C24" s="35" t="s">
        <v>33</v>
      </c>
      <c r="D24" s="116" t="s">
        <v>2</v>
      </c>
      <c r="E24" s="116" t="s">
        <v>169</v>
      </c>
      <c r="F24" s="36" t="s">
        <v>177</v>
      </c>
    </row>
    <row r="25" spans="1:6" ht="13.5">
      <c r="A25" s="37"/>
      <c r="B25" s="38"/>
      <c r="C25" s="52" t="s">
        <v>135</v>
      </c>
      <c r="D25" s="118"/>
      <c r="E25" s="118"/>
      <c r="F25" s="40"/>
    </row>
    <row r="26" spans="1:6">
      <c r="A26" s="37">
        <v>2219</v>
      </c>
      <c r="B26" s="38">
        <v>5171</v>
      </c>
      <c r="C26" s="44" t="s">
        <v>148</v>
      </c>
      <c r="D26" s="118">
        <v>50000</v>
      </c>
      <c r="E26" s="118"/>
      <c r="F26" s="40"/>
    </row>
    <row r="27" spans="1:6" ht="13.5">
      <c r="A27" s="37"/>
      <c r="B27" s="38"/>
      <c r="C27" s="52" t="s">
        <v>158</v>
      </c>
      <c r="D27" s="118"/>
      <c r="E27" s="118"/>
      <c r="F27" s="40"/>
    </row>
    <row r="28" spans="1:6">
      <c r="A28" s="37">
        <v>2212</v>
      </c>
      <c r="B28" s="38">
        <v>5171</v>
      </c>
      <c r="C28" s="44" t="s">
        <v>148</v>
      </c>
      <c r="D28" s="118">
        <v>700000</v>
      </c>
      <c r="E28" s="118"/>
      <c r="F28" s="40"/>
    </row>
    <row r="29" spans="1:6" ht="13.5">
      <c r="A29" s="37"/>
      <c r="B29" s="38"/>
      <c r="C29" s="52" t="s">
        <v>136</v>
      </c>
      <c r="D29" s="118"/>
      <c r="E29" s="118"/>
      <c r="F29" s="40"/>
    </row>
    <row r="30" spans="1:6">
      <c r="A30" s="41">
        <v>2292</v>
      </c>
      <c r="B30" s="42">
        <v>5193</v>
      </c>
      <c r="C30" s="24" t="s">
        <v>130</v>
      </c>
      <c r="D30" s="118">
        <v>10000</v>
      </c>
      <c r="E30" s="118"/>
      <c r="F30" s="40">
        <v>-10000</v>
      </c>
    </row>
    <row r="31" spans="1:6">
      <c r="A31" s="41">
        <v>2292</v>
      </c>
      <c r="B31" s="42">
        <v>5323</v>
      </c>
      <c r="C31" s="24" t="s">
        <v>180</v>
      </c>
      <c r="D31" s="118"/>
      <c r="E31" s="118"/>
      <c r="F31" s="40">
        <v>10200</v>
      </c>
    </row>
    <row r="32" spans="1:6">
      <c r="A32" s="45"/>
      <c r="B32" s="35"/>
      <c r="C32" s="46" t="s">
        <v>0</v>
      </c>
      <c r="D32" s="116">
        <f>SUM(D26:D30)</f>
        <v>760000</v>
      </c>
      <c r="E32" s="116">
        <f>SUM(E26:E30)</f>
        <v>0</v>
      </c>
      <c r="F32" s="36">
        <f>SUM(F26:F31)</f>
        <v>200</v>
      </c>
    </row>
    <row r="33" spans="1:6" ht="6" customHeight="1">
      <c r="A33" s="41"/>
      <c r="B33" s="42"/>
      <c r="C33" s="24"/>
      <c r="D33" s="118"/>
      <c r="E33" s="118"/>
      <c r="F33" s="40"/>
    </row>
    <row r="34" spans="1:6">
      <c r="A34" s="47" t="s">
        <v>19</v>
      </c>
      <c r="B34" s="34" t="s">
        <v>14</v>
      </c>
      <c r="C34" s="35" t="s">
        <v>35</v>
      </c>
      <c r="D34" s="116" t="s">
        <v>2</v>
      </c>
      <c r="E34" s="116" t="s">
        <v>169</v>
      </c>
      <c r="F34" s="36" t="s">
        <v>177</v>
      </c>
    </row>
    <row r="35" spans="1:6" ht="13.5">
      <c r="A35" s="37"/>
      <c r="B35" s="38"/>
      <c r="C35" s="52" t="s">
        <v>37</v>
      </c>
      <c r="D35" s="118"/>
      <c r="E35" s="118"/>
      <c r="F35" s="40"/>
    </row>
    <row r="36" spans="1:6">
      <c r="A36" s="37">
        <v>2321</v>
      </c>
      <c r="B36" s="38">
        <v>5169</v>
      </c>
      <c r="C36" s="49" t="s">
        <v>36</v>
      </c>
      <c r="D36" s="118">
        <v>16000</v>
      </c>
      <c r="E36" s="118" t="s">
        <v>0</v>
      </c>
      <c r="F36" s="40" t="s">
        <v>0</v>
      </c>
    </row>
    <row r="37" spans="1:6" ht="13.5">
      <c r="A37" s="37"/>
      <c r="B37" s="38"/>
      <c r="C37" s="52" t="s">
        <v>134</v>
      </c>
      <c r="D37" s="118"/>
      <c r="E37" s="118"/>
      <c r="F37" s="40"/>
    </row>
    <row r="38" spans="1:6">
      <c r="A38" s="37">
        <v>2341</v>
      </c>
      <c r="B38" s="38">
        <v>5171</v>
      </c>
      <c r="C38" s="44" t="s">
        <v>148</v>
      </c>
      <c r="D38" s="118">
        <v>50000</v>
      </c>
      <c r="E38" s="118" t="s">
        <v>0</v>
      </c>
      <c r="F38" s="40" t="s">
        <v>0</v>
      </c>
    </row>
    <row r="39" spans="1:6">
      <c r="A39" s="45"/>
      <c r="B39" s="35"/>
      <c r="C39" s="46" t="s">
        <v>0</v>
      </c>
      <c r="D39" s="116">
        <f>SUM(D35:D38)</f>
        <v>66000</v>
      </c>
      <c r="E39" s="116">
        <f>SUM(E35:E38)</f>
        <v>0</v>
      </c>
      <c r="F39" s="36">
        <f>SUM(F35:F38)</f>
        <v>0</v>
      </c>
    </row>
    <row r="40" spans="1:6" ht="7.5" customHeight="1">
      <c r="A40" s="41"/>
      <c r="B40" s="42"/>
      <c r="C40" s="24"/>
      <c r="D40" s="118"/>
      <c r="E40" s="118"/>
      <c r="F40" s="40"/>
    </row>
    <row r="41" spans="1:6">
      <c r="A41" s="47" t="s">
        <v>19</v>
      </c>
      <c r="B41" s="34" t="s">
        <v>14</v>
      </c>
      <c r="C41" s="35" t="s">
        <v>39</v>
      </c>
      <c r="D41" s="116" t="s">
        <v>2</v>
      </c>
      <c r="E41" s="116" t="s">
        <v>169</v>
      </c>
      <c r="F41" s="36" t="s">
        <v>177</v>
      </c>
    </row>
    <row r="42" spans="1:6" ht="13.5">
      <c r="A42" s="41"/>
      <c r="B42" s="42"/>
      <c r="C42" s="53" t="s">
        <v>42</v>
      </c>
      <c r="D42" s="118"/>
      <c r="E42" s="118"/>
      <c r="F42" s="40"/>
    </row>
    <row r="43" spans="1:6">
      <c r="A43" s="41">
        <v>3319</v>
      </c>
      <c r="B43" s="42">
        <v>5021</v>
      </c>
      <c r="C43" s="44" t="s">
        <v>40</v>
      </c>
      <c r="D43" s="118">
        <v>5000</v>
      </c>
      <c r="E43" s="118"/>
      <c r="F43" s="40"/>
    </row>
    <row r="44" spans="1:6">
      <c r="A44" s="41">
        <v>3319</v>
      </c>
      <c r="B44" s="42">
        <v>5139</v>
      </c>
      <c r="C44" s="44" t="s">
        <v>34</v>
      </c>
      <c r="D44" s="118">
        <v>1000</v>
      </c>
      <c r="E44" s="118"/>
      <c r="F44" s="40"/>
    </row>
    <row r="45" spans="1:6">
      <c r="A45" s="41">
        <v>3319</v>
      </c>
      <c r="B45" s="42">
        <v>5169</v>
      </c>
      <c r="C45" s="44" t="s">
        <v>36</v>
      </c>
      <c r="D45" s="118">
        <v>2000</v>
      </c>
      <c r="E45" s="118"/>
      <c r="F45" s="40"/>
    </row>
    <row r="46" spans="1:6">
      <c r="A46" s="41">
        <v>3319</v>
      </c>
      <c r="B46" s="42">
        <v>5175</v>
      </c>
      <c r="C46" s="44" t="s">
        <v>44</v>
      </c>
      <c r="D46" s="118">
        <v>2000</v>
      </c>
      <c r="E46" s="118"/>
      <c r="F46" s="40"/>
    </row>
    <row r="47" spans="1:6" ht="13.5">
      <c r="A47" s="41"/>
      <c r="B47" s="42"/>
      <c r="C47" s="53" t="s">
        <v>131</v>
      </c>
      <c r="D47" s="118"/>
      <c r="E47" s="118"/>
      <c r="F47" s="40"/>
    </row>
    <row r="48" spans="1:6">
      <c r="A48" s="41">
        <v>3326</v>
      </c>
      <c r="B48" s="42">
        <v>5021</v>
      </c>
      <c r="C48" s="44" t="s">
        <v>40</v>
      </c>
      <c r="D48" s="118">
        <v>6000</v>
      </c>
      <c r="E48" s="118"/>
      <c r="F48" s="40"/>
    </row>
    <row r="49" spans="1:6" ht="13.5">
      <c r="A49" s="41"/>
      <c r="B49" s="42"/>
      <c r="C49" s="53" t="s">
        <v>140</v>
      </c>
      <c r="D49" s="118"/>
      <c r="E49" s="118"/>
      <c r="F49" s="40"/>
    </row>
    <row r="50" spans="1:6">
      <c r="A50" s="41">
        <v>3330</v>
      </c>
      <c r="B50" s="42">
        <v>5223</v>
      </c>
      <c r="C50" s="44" t="s">
        <v>93</v>
      </c>
      <c r="D50" s="118">
        <v>30000</v>
      </c>
      <c r="E50" s="118"/>
      <c r="F50" s="40"/>
    </row>
    <row r="51" spans="1:6" ht="13.5">
      <c r="A51" s="41"/>
      <c r="B51" s="42"/>
      <c r="C51" s="53" t="s">
        <v>88</v>
      </c>
      <c r="D51" s="118"/>
      <c r="E51" s="118"/>
      <c r="F51" s="40"/>
    </row>
    <row r="52" spans="1:6">
      <c r="A52" s="41">
        <v>3341</v>
      </c>
      <c r="B52" s="42">
        <v>5169</v>
      </c>
      <c r="C52" s="44" t="s">
        <v>36</v>
      </c>
      <c r="D52" s="118">
        <v>3000</v>
      </c>
      <c r="E52" s="118"/>
      <c r="F52" s="40"/>
    </row>
    <row r="53" spans="1:6" ht="13.5">
      <c r="A53" s="41"/>
      <c r="B53" s="42"/>
      <c r="C53" s="53" t="s">
        <v>43</v>
      </c>
      <c r="D53" s="118"/>
      <c r="E53" s="118"/>
      <c r="F53" s="40"/>
    </row>
    <row r="54" spans="1:6">
      <c r="A54" s="41">
        <v>3399</v>
      </c>
      <c r="B54" s="42">
        <v>5021</v>
      </c>
      <c r="C54" s="44" t="s">
        <v>40</v>
      </c>
      <c r="D54" s="118">
        <v>4000</v>
      </c>
      <c r="E54" s="118"/>
      <c r="F54" s="40"/>
    </row>
    <row r="55" spans="1:6">
      <c r="A55" s="41">
        <v>3399</v>
      </c>
      <c r="B55" s="42">
        <v>5137</v>
      </c>
      <c r="C55" s="44" t="s">
        <v>101</v>
      </c>
      <c r="D55" s="118">
        <v>15000</v>
      </c>
      <c r="E55" s="118"/>
      <c r="F55" s="40"/>
    </row>
    <row r="56" spans="1:6">
      <c r="A56" s="41">
        <v>3399</v>
      </c>
      <c r="B56" s="42">
        <v>5153</v>
      </c>
      <c r="C56" s="44" t="s">
        <v>132</v>
      </c>
      <c r="D56" s="118">
        <v>2000</v>
      </c>
      <c r="E56" s="118"/>
      <c r="F56" s="40"/>
    </row>
    <row r="57" spans="1:6">
      <c r="A57" s="41">
        <v>3399</v>
      </c>
      <c r="B57" s="42">
        <v>5139</v>
      </c>
      <c r="C57" s="44" t="s">
        <v>34</v>
      </c>
      <c r="D57" s="118">
        <v>12000</v>
      </c>
      <c r="E57" s="118"/>
      <c r="F57" s="40"/>
    </row>
    <row r="58" spans="1:6">
      <c r="A58" s="41">
        <v>3399</v>
      </c>
      <c r="B58" s="42">
        <v>5164</v>
      </c>
      <c r="C58" s="44" t="s">
        <v>51</v>
      </c>
      <c r="D58" s="118">
        <v>5000</v>
      </c>
      <c r="E58" s="118"/>
      <c r="F58" s="40"/>
    </row>
    <row r="59" spans="1:6">
      <c r="A59" s="41">
        <v>3399</v>
      </c>
      <c r="B59" s="42">
        <v>5169</v>
      </c>
      <c r="C59" s="44" t="s">
        <v>36</v>
      </c>
      <c r="D59" s="118">
        <v>110000</v>
      </c>
      <c r="E59" s="118"/>
      <c r="F59" s="40"/>
    </row>
    <row r="60" spans="1:6">
      <c r="A60" s="41">
        <v>3399</v>
      </c>
      <c r="B60" s="42">
        <v>5175</v>
      </c>
      <c r="C60" s="44" t="s">
        <v>44</v>
      </c>
      <c r="D60" s="118">
        <v>30000</v>
      </c>
      <c r="E60" s="118"/>
      <c r="F60" s="40"/>
    </row>
    <row r="61" spans="1:6">
      <c r="A61" s="41">
        <v>3399</v>
      </c>
      <c r="B61" s="42">
        <v>5492</v>
      </c>
      <c r="C61" s="44" t="s">
        <v>45</v>
      </c>
      <c r="D61" s="118">
        <v>30000</v>
      </c>
      <c r="E61" s="118"/>
      <c r="F61" s="40"/>
    </row>
    <row r="62" spans="1:6">
      <c r="A62" s="41">
        <v>3399</v>
      </c>
      <c r="B62" s="42">
        <v>5194</v>
      </c>
      <c r="C62" s="44" t="s">
        <v>46</v>
      </c>
      <c r="D62" s="118">
        <v>35000</v>
      </c>
      <c r="E62" s="118"/>
      <c r="F62" s="40"/>
    </row>
    <row r="63" spans="1:6">
      <c r="A63" s="45"/>
      <c r="B63" s="35"/>
      <c r="C63" s="46" t="s">
        <v>0</v>
      </c>
      <c r="D63" s="116">
        <f>SUM(D42:D62)</f>
        <v>292000</v>
      </c>
      <c r="E63" s="116">
        <f>SUM(E42:E62)</f>
        <v>0</v>
      </c>
      <c r="F63" s="36">
        <f>SUM(F42:F62)</f>
        <v>0</v>
      </c>
    </row>
    <row r="64" spans="1:6" ht="13.5" customHeight="1">
      <c r="A64" s="73"/>
      <c r="B64" s="66"/>
      <c r="C64" s="74"/>
      <c r="D64" s="114"/>
      <c r="E64" s="114"/>
      <c r="F64" s="51"/>
    </row>
    <row r="65" spans="1:6">
      <c r="A65" s="47" t="s">
        <v>19</v>
      </c>
      <c r="B65" s="34" t="s">
        <v>14</v>
      </c>
      <c r="C65" s="35" t="s">
        <v>47</v>
      </c>
      <c r="D65" s="116" t="s">
        <v>2</v>
      </c>
      <c r="E65" s="116" t="s">
        <v>169</v>
      </c>
      <c r="F65" s="36" t="s">
        <v>177</v>
      </c>
    </row>
    <row r="66" spans="1:6" ht="13.5">
      <c r="A66" s="75"/>
      <c r="B66" s="76"/>
      <c r="C66" s="54" t="s">
        <v>91</v>
      </c>
      <c r="D66" s="119"/>
      <c r="E66" s="119"/>
      <c r="F66" s="77"/>
    </row>
    <row r="67" spans="1:6">
      <c r="A67" s="75">
        <v>3412</v>
      </c>
      <c r="B67" s="78">
        <v>5021</v>
      </c>
      <c r="C67" s="44" t="s">
        <v>40</v>
      </c>
      <c r="D67" s="117">
        <v>5000</v>
      </c>
      <c r="E67" s="117"/>
      <c r="F67" s="71"/>
    </row>
    <row r="68" spans="1:6">
      <c r="A68" s="75">
        <v>3412</v>
      </c>
      <c r="B68" s="78">
        <v>5137</v>
      </c>
      <c r="C68" s="49" t="s">
        <v>68</v>
      </c>
      <c r="D68" s="117">
        <v>5000</v>
      </c>
      <c r="E68" s="117"/>
      <c r="F68" s="71"/>
    </row>
    <row r="69" spans="1:6">
      <c r="A69" s="75">
        <v>3412</v>
      </c>
      <c r="B69" s="78">
        <v>5139</v>
      </c>
      <c r="C69" s="49" t="s">
        <v>34</v>
      </c>
      <c r="D69" s="117">
        <v>3000</v>
      </c>
      <c r="E69" s="117"/>
      <c r="F69" s="71"/>
    </row>
    <row r="70" spans="1:6">
      <c r="A70" s="75">
        <v>3412</v>
      </c>
      <c r="B70" s="78">
        <v>5154</v>
      </c>
      <c r="C70" s="49" t="s">
        <v>41</v>
      </c>
      <c r="D70" s="117">
        <v>20000</v>
      </c>
      <c r="E70" s="117"/>
      <c r="F70" s="71"/>
    </row>
    <row r="71" spans="1:6">
      <c r="A71" s="75">
        <v>3412</v>
      </c>
      <c r="B71" s="78">
        <v>5169</v>
      </c>
      <c r="C71" s="44" t="s">
        <v>36</v>
      </c>
      <c r="D71" s="117">
        <v>2000</v>
      </c>
      <c r="E71" s="117"/>
      <c r="F71" s="71"/>
    </row>
    <row r="72" spans="1:6">
      <c r="A72" s="75">
        <v>3412</v>
      </c>
      <c r="B72" s="78">
        <v>5171</v>
      </c>
      <c r="C72" s="44" t="s">
        <v>148</v>
      </c>
      <c r="D72" s="117">
        <v>5000</v>
      </c>
      <c r="E72" s="117"/>
      <c r="F72" s="71"/>
    </row>
    <row r="73" spans="1:6" ht="13.5">
      <c r="A73" s="75"/>
      <c r="B73" s="76"/>
      <c r="C73" s="54" t="s">
        <v>48</v>
      </c>
      <c r="D73" s="120" t="s">
        <v>0</v>
      </c>
      <c r="E73" s="120"/>
      <c r="F73" s="79"/>
    </row>
    <row r="74" spans="1:6">
      <c r="A74" s="75">
        <v>3419</v>
      </c>
      <c r="B74" s="76">
        <v>5229</v>
      </c>
      <c r="C74" s="44" t="s">
        <v>96</v>
      </c>
      <c r="D74" s="120">
        <v>80000</v>
      </c>
      <c r="E74" s="120">
        <v>5000</v>
      </c>
      <c r="F74" s="79" t="s">
        <v>0</v>
      </c>
    </row>
    <row r="75" spans="1:6">
      <c r="A75" s="75">
        <v>3419</v>
      </c>
      <c r="B75" s="76">
        <v>5499</v>
      </c>
      <c r="C75" s="44" t="s">
        <v>98</v>
      </c>
      <c r="D75" s="120">
        <v>3000</v>
      </c>
      <c r="E75" s="120"/>
      <c r="F75" s="79"/>
    </row>
    <row r="76" spans="1:6" ht="13.5">
      <c r="A76" s="75"/>
      <c r="B76" s="76"/>
      <c r="C76" s="54" t="s">
        <v>97</v>
      </c>
      <c r="D76" s="120"/>
      <c r="E76" s="120"/>
      <c r="F76" s="79"/>
    </row>
    <row r="77" spans="1:6">
      <c r="A77" s="75">
        <v>3543</v>
      </c>
      <c r="B77" s="76">
        <v>5222</v>
      </c>
      <c r="C77" s="44" t="s">
        <v>89</v>
      </c>
      <c r="D77" s="120">
        <v>1000</v>
      </c>
      <c r="E77" s="120"/>
      <c r="F77" s="79"/>
    </row>
    <row r="78" spans="1:6">
      <c r="A78" s="45"/>
      <c r="B78" s="35"/>
      <c r="C78" s="46" t="s">
        <v>0</v>
      </c>
      <c r="D78" s="116">
        <f>SUM(D67:D77)</f>
        <v>124000</v>
      </c>
      <c r="E78" s="116">
        <f>SUM(E67:E77)</f>
        <v>5000</v>
      </c>
      <c r="F78" s="36">
        <f>SUM(F67:F77)</f>
        <v>0</v>
      </c>
    </row>
    <row r="79" spans="1:6" ht="6.75" customHeight="1">
      <c r="A79" s="73"/>
      <c r="B79" s="66"/>
      <c r="C79" s="74"/>
      <c r="D79" s="114"/>
      <c r="E79" s="114"/>
      <c r="F79" s="51"/>
    </row>
    <row r="80" spans="1:6" ht="15.75" customHeight="1">
      <c r="A80" s="47" t="s">
        <v>19</v>
      </c>
      <c r="B80" s="34" t="s">
        <v>14</v>
      </c>
      <c r="C80" s="35" t="s">
        <v>49</v>
      </c>
      <c r="D80" s="116" t="s">
        <v>2</v>
      </c>
      <c r="E80" s="116" t="s">
        <v>169</v>
      </c>
      <c r="F80" s="36" t="s">
        <v>177</v>
      </c>
    </row>
    <row r="81" spans="1:6" ht="13.5">
      <c r="A81" s="73" t="s">
        <v>0</v>
      </c>
      <c r="B81" s="66" t="s">
        <v>0</v>
      </c>
      <c r="C81" s="55" t="s">
        <v>50</v>
      </c>
      <c r="D81" s="114" t="s">
        <v>0</v>
      </c>
      <c r="E81" s="114" t="s">
        <v>0</v>
      </c>
      <c r="F81" s="51" t="s">
        <v>0</v>
      </c>
    </row>
    <row r="82" spans="1:6">
      <c r="A82" s="80">
        <v>3612</v>
      </c>
      <c r="B82" s="78">
        <v>5021</v>
      </c>
      <c r="C82" s="44" t="s">
        <v>40</v>
      </c>
      <c r="D82" s="117">
        <v>5000</v>
      </c>
      <c r="E82" s="117"/>
      <c r="F82" s="71"/>
    </row>
    <row r="83" spans="1:6">
      <c r="A83" s="80">
        <v>3612</v>
      </c>
      <c r="B83" s="81">
        <v>5139</v>
      </c>
      <c r="C83" s="44" t="s">
        <v>34</v>
      </c>
      <c r="D83" s="117">
        <v>15000</v>
      </c>
      <c r="E83" s="117"/>
      <c r="F83" s="71"/>
    </row>
    <row r="84" spans="1:6">
      <c r="A84" s="80">
        <v>3612</v>
      </c>
      <c r="B84" s="78">
        <v>5151</v>
      </c>
      <c r="C84" s="49" t="s">
        <v>38</v>
      </c>
      <c r="D84" s="117">
        <v>32000</v>
      </c>
      <c r="E84" s="117"/>
      <c r="F84" s="71"/>
    </row>
    <row r="85" spans="1:6">
      <c r="A85" s="80">
        <v>3612</v>
      </c>
      <c r="B85" s="78">
        <v>5169</v>
      </c>
      <c r="C85" s="49" t="s">
        <v>36</v>
      </c>
      <c r="D85" s="117">
        <v>15000</v>
      </c>
      <c r="E85" s="117"/>
      <c r="F85" s="71"/>
    </row>
    <row r="86" spans="1:6">
      <c r="A86" s="80">
        <v>3612</v>
      </c>
      <c r="B86" s="78">
        <v>5154</v>
      </c>
      <c r="C86" s="49" t="s">
        <v>41</v>
      </c>
      <c r="D86" s="117">
        <v>80000</v>
      </c>
      <c r="E86" s="117"/>
      <c r="F86" s="71"/>
    </row>
    <row r="87" spans="1:6">
      <c r="A87" s="80">
        <v>3612</v>
      </c>
      <c r="B87" s="78">
        <v>5155</v>
      </c>
      <c r="C87" s="49" t="s">
        <v>83</v>
      </c>
      <c r="D87" s="117">
        <v>50000</v>
      </c>
      <c r="E87" s="117"/>
      <c r="F87" s="71"/>
    </row>
    <row r="88" spans="1:6">
      <c r="A88" s="80">
        <v>3612</v>
      </c>
      <c r="B88" s="78">
        <v>5171</v>
      </c>
      <c r="C88" s="44" t="s">
        <v>148</v>
      </c>
      <c r="D88" s="117">
        <v>10000</v>
      </c>
      <c r="E88" s="117">
        <v>50000</v>
      </c>
      <c r="F88" s="71"/>
    </row>
    <row r="89" spans="1:6" ht="13.5">
      <c r="A89" s="80" t="s">
        <v>0</v>
      </c>
      <c r="B89" s="78" t="s">
        <v>0</v>
      </c>
      <c r="C89" s="55" t="s">
        <v>52</v>
      </c>
      <c r="D89" s="117" t="s">
        <v>0</v>
      </c>
      <c r="E89" s="117"/>
      <c r="F89" s="71"/>
    </row>
    <row r="90" spans="1:6">
      <c r="A90" s="80">
        <v>3631</v>
      </c>
      <c r="B90" s="78">
        <v>5021</v>
      </c>
      <c r="C90" s="49" t="s">
        <v>40</v>
      </c>
      <c r="D90" s="117">
        <v>5000</v>
      </c>
      <c r="E90" s="117"/>
      <c r="F90" s="71"/>
    </row>
    <row r="91" spans="1:6">
      <c r="A91" s="80">
        <v>3631</v>
      </c>
      <c r="B91" s="78">
        <v>5139</v>
      </c>
      <c r="C91" s="49" t="s">
        <v>34</v>
      </c>
      <c r="D91" s="117">
        <v>10000</v>
      </c>
      <c r="E91" s="117"/>
      <c r="F91" s="71"/>
    </row>
    <row r="92" spans="1:6">
      <c r="A92" s="80">
        <v>3631</v>
      </c>
      <c r="B92" s="78">
        <v>5154</v>
      </c>
      <c r="C92" s="49" t="s">
        <v>41</v>
      </c>
      <c r="D92" s="117">
        <v>80000</v>
      </c>
      <c r="E92" s="117"/>
      <c r="F92" s="71"/>
    </row>
    <row r="93" spans="1:6">
      <c r="A93" s="80">
        <v>3631</v>
      </c>
      <c r="B93" s="78">
        <v>5169</v>
      </c>
      <c r="C93" s="49" t="s">
        <v>36</v>
      </c>
      <c r="D93" s="117">
        <v>15000</v>
      </c>
      <c r="E93" s="117"/>
      <c r="F93" s="71"/>
    </row>
    <row r="94" spans="1:6">
      <c r="A94" s="80">
        <v>3631</v>
      </c>
      <c r="B94" s="78">
        <v>5171</v>
      </c>
      <c r="C94" s="44" t="s">
        <v>148</v>
      </c>
      <c r="D94" s="117">
        <v>20000</v>
      </c>
      <c r="E94" s="117"/>
      <c r="F94" s="71"/>
    </row>
    <row r="95" spans="1:6" ht="13.5">
      <c r="A95" s="80"/>
      <c r="B95" s="78"/>
      <c r="C95" s="55" t="s">
        <v>90</v>
      </c>
      <c r="D95" s="117"/>
      <c r="E95" s="117"/>
      <c r="F95" s="71"/>
    </row>
    <row r="96" spans="1:6">
      <c r="A96" s="80">
        <v>3632</v>
      </c>
      <c r="B96" s="78">
        <v>5151</v>
      </c>
      <c r="C96" s="49" t="s">
        <v>38</v>
      </c>
      <c r="D96" s="117">
        <v>2000</v>
      </c>
      <c r="E96" s="117"/>
      <c r="F96" s="71"/>
    </row>
    <row r="97" spans="1:6">
      <c r="A97" s="80">
        <v>3632</v>
      </c>
      <c r="B97" s="78">
        <v>5171</v>
      </c>
      <c r="C97" s="44" t="s">
        <v>148</v>
      </c>
      <c r="D97" s="117">
        <v>10000</v>
      </c>
      <c r="E97" s="117"/>
      <c r="F97" s="71"/>
    </row>
    <row r="98" spans="1:6" ht="13.5">
      <c r="A98" s="80"/>
      <c r="B98" s="78"/>
      <c r="C98" s="55" t="s">
        <v>53</v>
      </c>
      <c r="D98" s="117"/>
      <c r="E98" s="117"/>
      <c r="F98" s="71"/>
    </row>
    <row r="99" spans="1:6">
      <c r="A99" s="80">
        <v>3639</v>
      </c>
      <c r="B99" s="78">
        <v>5011</v>
      </c>
      <c r="C99" s="49" t="s">
        <v>159</v>
      </c>
      <c r="D99" s="117">
        <v>200000</v>
      </c>
      <c r="E99" s="117">
        <v>70000</v>
      </c>
      <c r="F99" s="71"/>
    </row>
    <row r="100" spans="1:6">
      <c r="A100" s="80">
        <v>3639</v>
      </c>
      <c r="B100" s="78">
        <v>5011</v>
      </c>
      <c r="C100" s="49" t="s">
        <v>170</v>
      </c>
      <c r="D100" s="117"/>
      <c r="E100" s="117">
        <v>240000</v>
      </c>
      <c r="F100" s="71"/>
    </row>
    <row r="101" spans="1:6">
      <c r="A101" s="80">
        <v>3639</v>
      </c>
      <c r="B101" s="78">
        <v>5021</v>
      </c>
      <c r="C101" s="49" t="s">
        <v>40</v>
      </c>
      <c r="D101" s="117">
        <v>10000</v>
      </c>
      <c r="E101" s="117">
        <v>100000</v>
      </c>
      <c r="F101" s="71"/>
    </row>
    <row r="102" spans="1:6">
      <c r="A102" s="80">
        <v>3639</v>
      </c>
      <c r="B102" s="78">
        <v>5031</v>
      </c>
      <c r="C102" s="49" t="s">
        <v>151</v>
      </c>
      <c r="D102" s="117">
        <v>50000</v>
      </c>
      <c r="E102" s="117">
        <v>18000</v>
      </c>
      <c r="F102" s="71"/>
    </row>
    <row r="103" spans="1:6">
      <c r="A103" s="80">
        <v>3639</v>
      </c>
      <c r="B103" s="78">
        <v>5031</v>
      </c>
      <c r="C103" s="49" t="s">
        <v>171</v>
      </c>
      <c r="D103" s="117"/>
      <c r="E103" s="117">
        <v>60000</v>
      </c>
      <c r="F103" s="71"/>
    </row>
    <row r="104" spans="1:6">
      <c r="A104" s="80">
        <v>3639</v>
      </c>
      <c r="B104" s="78">
        <v>5032</v>
      </c>
      <c r="C104" s="49" t="s">
        <v>150</v>
      </c>
      <c r="D104" s="117">
        <v>19000</v>
      </c>
      <c r="E104" s="117">
        <v>7000</v>
      </c>
      <c r="F104" s="71"/>
    </row>
    <row r="105" spans="1:6">
      <c r="A105" s="80">
        <v>3639</v>
      </c>
      <c r="B105" s="78">
        <v>5032</v>
      </c>
      <c r="C105" s="49" t="s">
        <v>172</v>
      </c>
      <c r="D105" s="117"/>
      <c r="E105" s="117">
        <v>24000</v>
      </c>
      <c r="F105" s="71"/>
    </row>
    <row r="106" spans="1:6">
      <c r="A106" s="80">
        <v>3639</v>
      </c>
      <c r="B106" s="78">
        <v>5038</v>
      </c>
      <c r="C106" s="24" t="s">
        <v>94</v>
      </c>
      <c r="D106" s="117">
        <v>3000</v>
      </c>
      <c r="E106" s="117">
        <v>1000</v>
      </c>
      <c r="F106" s="71"/>
    </row>
    <row r="107" spans="1:6">
      <c r="A107" s="80">
        <v>3639</v>
      </c>
      <c r="B107" s="78">
        <v>5132</v>
      </c>
      <c r="C107" s="24" t="s">
        <v>99</v>
      </c>
      <c r="D107" s="117">
        <v>10000</v>
      </c>
      <c r="E107" s="117"/>
      <c r="F107" s="71">
        <v>7000</v>
      </c>
    </row>
    <row r="108" spans="1:6">
      <c r="A108" s="80">
        <v>3639</v>
      </c>
      <c r="B108" s="78">
        <v>5133</v>
      </c>
      <c r="C108" s="24" t="s">
        <v>143</v>
      </c>
      <c r="D108" s="117">
        <v>1000</v>
      </c>
      <c r="E108" s="117"/>
      <c r="F108" s="71"/>
    </row>
    <row r="109" spans="1:6">
      <c r="A109" s="80">
        <v>3639</v>
      </c>
      <c r="B109" s="78">
        <v>5136</v>
      </c>
      <c r="C109" s="24" t="s">
        <v>100</v>
      </c>
      <c r="D109" s="117">
        <v>1000</v>
      </c>
      <c r="E109" s="117"/>
      <c r="F109" s="71"/>
    </row>
    <row r="110" spans="1:6">
      <c r="A110" s="80">
        <v>3639</v>
      </c>
      <c r="B110" s="78">
        <v>5137</v>
      </c>
      <c r="C110" s="49" t="s">
        <v>68</v>
      </c>
      <c r="D110" s="117">
        <v>10000</v>
      </c>
      <c r="E110" s="117"/>
      <c r="F110" s="71"/>
    </row>
    <row r="111" spans="1:6">
      <c r="A111" s="80">
        <v>3639</v>
      </c>
      <c r="B111" s="78">
        <v>5139</v>
      </c>
      <c r="C111" s="49" t="s">
        <v>34</v>
      </c>
      <c r="D111" s="117">
        <v>13000</v>
      </c>
      <c r="E111" s="117"/>
      <c r="F111" s="71"/>
    </row>
    <row r="112" spans="1:6">
      <c r="A112" s="80">
        <v>3639</v>
      </c>
      <c r="B112" s="78">
        <v>5151</v>
      </c>
      <c r="C112" s="49" t="s">
        <v>38</v>
      </c>
      <c r="D112" s="117">
        <v>3000</v>
      </c>
      <c r="E112" s="117"/>
      <c r="F112" s="71"/>
    </row>
    <row r="113" spans="1:6">
      <c r="A113" s="80">
        <v>3639</v>
      </c>
      <c r="B113" s="78">
        <v>5154</v>
      </c>
      <c r="C113" s="24" t="s">
        <v>41</v>
      </c>
      <c r="D113" s="117">
        <v>40000</v>
      </c>
      <c r="E113" s="117"/>
      <c r="F113" s="71"/>
    </row>
    <row r="114" spans="1:6">
      <c r="A114" s="80">
        <v>3639</v>
      </c>
      <c r="B114" s="78">
        <v>5155</v>
      </c>
      <c r="C114" s="24" t="s">
        <v>83</v>
      </c>
      <c r="D114" s="117">
        <v>30000</v>
      </c>
      <c r="E114" s="117"/>
      <c r="F114" s="71"/>
    </row>
    <row r="115" spans="1:6">
      <c r="A115" s="80">
        <v>3639</v>
      </c>
      <c r="B115" s="78">
        <v>5164</v>
      </c>
      <c r="C115" s="24" t="s">
        <v>51</v>
      </c>
      <c r="D115" s="117">
        <v>2000</v>
      </c>
      <c r="E115" s="117"/>
      <c r="F115" s="71"/>
    </row>
    <row r="116" spans="1:6">
      <c r="A116" s="80">
        <v>3639</v>
      </c>
      <c r="B116" s="78">
        <v>5165</v>
      </c>
      <c r="C116" s="24" t="s">
        <v>160</v>
      </c>
      <c r="D116" s="117">
        <v>2000</v>
      </c>
      <c r="E116" s="117"/>
      <c r="F116" s="71"/>
    </row>
    <row r="117" spans="1:6">
      <c r="A117" s="80">
        <v>3639</v>
      </c>
      <c r="B117" s="78">
        <v>5167</v>
      </c>
      <c r="C117" s="24" t="s">
        <v>82</v>
      </c>
      <c r="D117" s="117">
        <v>5000</v>
      </c>
      <c r="E117" s="117"/>
      <c r="F117" s="71"/>
    </row>
    <row r="118" spans="1:6">
      <c r="A118" s="80">
        <v>3639</v>
      </c>
      <c r="B118" s="78">
        <v>5168</v>
      </c>
      <c r="C118" s="24" t="s">
        <v>144</v>
      </c>
      <c r="D118" s="117">
        <v>20000</v>
      </c>
      <c r="E118" s="117"/>
      <c r="F118" s="71"/>
    </row>
    <row r="119" spans="1:6">
      <c r="A119" s="80">
        <v>3639</v>
      </c>
      <c r="B119" s="78">
        <v>5169</v>
      </c>
      <c r="C119" s="49" t="s">
        <v>36</v>
      </c>
      <c r="D119" s="117">
        <v>50000</v>
      </c>
      <c r="E119" s="117"/>
      <c r="F119" s="71"/>
    </row>
    <row r="120" spans="1:6">
      <c r="A120" s="80">
        <v>3639</v>
      </c>
      <c r="B120" s="78">
        <v>5171</v>
      </c>
      <c r="C120" s="44" t="s">
        <v>148</v>
      </c>
      <c r="D120" s="117">
        <v>33000</v>
      </c>
      <c r="E120" s="117"/>
      <c r="F120" s="71"/>
    </row>
    <row r="121" spans="1:6">
      <c r="A121" s="80">
        <v>3639</v>
      </c>
      <c r="B121" s="78">
        <v>5424</v>
      </c>
      <c r="C121" s="44" t="s">
        <v>161</v>
      </c>
      <c r="D121" s="117">
        <v>4000</v>
      </c>
      <c r="E121" s="117"/>
      <c r="F121" s="71"/>
    </row>
    <row r="122" spans="1:6">
      <c r="A122" s="45"/>
      <c r="B122" s="35"/>
      <c r="C122" s="46" t="s">
        <v>0</v>
      </c>
      <c r="D122" s="116">
        <f>SUM(D81:D121)</f>
        <v>855000</v>
      </c>
      <c r="E122" s="116">
        <f>SUM(E81:E121)</f>
        <v>570000</v>
      </c>
      <c r="F122" s="36">
        <f>SUM(F81:F121)</f>
        <v>7000</v>
      </c>
    </row>
    <row r="123" spans="1:6" ht="9.75" customHeight="1">
      <c r="A123" s="80"/>
      <c r="B123" s="78"/>
      <c r="C123" s="49"/>
      <c r="D123" s="117"/>
      <c r="E123" s="117"/>
      <c r="F123" s="71"/>
    </row>
    <row r="124" spans="1:6" ht="15" customHeight="1">
      <c r="A124" s="47" t="s">
        <v>19</v>
      </c>
      <c r="B124" s="34" t="s">
        <v>14</v>
      </c>
      <c r="C124" s="35" t="s">
        <v>54</v>
      </c>
      <c r="D124" s="116" t="s">
        <v>2</v>
      </c>
      <c r="E124" s="116" t="s">
        <v>169</v>
      </c>
      <c r="F124" s="36" t="s">
        <v>177</v>
      </c>
    </row>
    <row r="125" spans="1:6">
      <c r="A125" s="75"/>
      <c r="B125" s="76"/>
      <c r="C125" s="82" t="s">
        <v>55</v>
      </c>
      <c r="D125" s="119"/>
      <c r="E125" s="119"/>
      <c r="F125" s="77"/>
    </row>
    <row r="126" spans="1:6">
      <c r="A126" s="80">
        <v>3721</v>
      </c>
      <c r="B126" s="78">
        <v>5169</v>
      </c>
      <c r="C126" s="49" t="s">
        <v>36</v>
      </c>
      <c r="D126" s="117">
        <v>15000</v>
      </c>
      <c r="E126" s="117"/>
      <c r="F126" s="71"/>
    </row>
    <row r="127" spans="1:6" ht="13.5">
      <c r="A127" s="80"/>
      <c r="B127" s="78"/>
      <c r="C127" s="55" t="s">
        <v>56</v>
      </c>
      <c r="D127" s="121"/>
      <c r="E127" s="121"/>
      <c r="F127" s="83"/>
    </row>
    <row r="128" spans="1:6">
      <c r="A128" s="80">
        <v>3722</v>
      </c>
      <c r="B128" s="78">
        <v>5138</v>
      </c>
      <c r="C128" s="49" t="s">
        <v>69</v>
      </c>
      <c r="D128" s="117">
        <v>6000</v>
      </c>
      <c r="E128" s="117"/>
      <c r="F128" s="71">
        <v>1000</v>
      </c>
    </row>
    <row r="129" spans="1:6">
      <c r="A129" s="80">
        <v>3722</v>
      </c>
      <c r="B129" s="78">
        <v>5169</v>
      </c>
      <c r="C129" s="49" t="s">
        <v>36</v>
      </c>
      <c r="D129" s="117">
        <v>350000</v>
      </c>
      <c r="E129" s="117"/>
      <c r="F129" s="71"/>
    </row>
    <row r="130" spans="1:6" ht="13.5">
      <c r="A130" s="80"/>
      <c r="B130" s="78"/>
      <c r="C130" s="55" t="s">
        <v>81</v>
      </c>
      <c r="D130" s="117"/>
      <c r="E130" s="117"/>
      <c r="F130" s="71"/>
    </row>
    <row r="131" spans="1:6">
      <c r="A131" s="80">
        <v>3723</v>
      </c>
      <c r="B131" s="78">
        <v>5169</v>
      </c>
      <c r="C131" s="49" t="s">
        <v>36</v>
      </c>
      <c r="D131" s="117">
        <v>5000</v>
      </c>
      <c r="E131" s="117"/>
      <c r="F131" s="71"/>
    </row>
    <row r="132" spans="1:6" ht="13.5">
      <c r="A132" s="80" t="s">
        <v>0</v>
      </c>
      <c r="B132" s="78" t="s">
        <v>0</v>
      </c>
      <c r="C132" s="55" t="s">
        <v>57</v>
      </c>
      <c r="D132" s="117" t="s">
        <v>0</v>
      </c>
      <c r="E132" s="117"/>
      <c r="F132" s="71"/>
    </row>
    <row r="133" spans="1:6">
      <c r="A133" s="80">
        <v>3745</v>
      </c>
      <c r="B133" s="78">
        <v>5021</v>
      </c>
      <c r="C133" s="49" t="s">
        <v>40</v>
      </c>
      <c r="D133" s="117">
        <v>2000</v>
      </c>
      <c r="E133" s="117"/>
      <c r="F133" s="71"/>
    </row>
    <row r="134" spans="1:6">
      <c r="A134" s="80">
        <v>3745</v>
      </c>
      <c r="B134" s="78">
        <v>5139</v>
      </c>
      <c r="C134" s="49" t="s">
        <v>34</v>
      </c>
      <c r="D134" s="117">
        <v>10000</v>
      </c>
      <c r="E134" s="117"/>
      <c r="F134" s="71"/>
    </row>
    <row r="135" spans="1:6">
      <c r="A135" s="80">
        <v>3745</v>
      </c>
      <c r="B135" s="78">
        <v>5137</v>
      </c>
      <c r="C135" s="49" t="s">
        <v>68</v>
      </c>
      <c r="D135" s="117">
        <v>30000</v>
      </c>
      <c r="E135" s="117"/>
      <c r="F135" s="71"/>
    </row>
    <row r="136" spans="1:6">
      <c r="A136" s="80">
        <v>3745</v>
      </c>
      <c r="B136" s="78">
        <v>5156</v>
      </c>
      <c r="C136" s="49" t="s">
        <v>60</v>
      </c>
      <c r="D136" s="117">
        <v>35000</v>
      </c>
      <c r="E136" s="117"/>
      <c r="F136" s="71"/>
    </row>
    <row r="137" spans="1:6">
      <c r="A137" s="80">
        <v>3745</v>
      </c>
      <c r="B137" s="78">
        <v>5171</v>
      </c>
      <c r="C137" s="44" t="s">
        <v>148</v>
      </c>
      <c r="D137" s="117">
        <v>20000</v>
      </c>
      <c r="E137" s="117"/>
      <c r="F137" s="71"/>
    </row>
    <row r="138" spans="1:6">
      <c r="A138" s="80">
        <v>3745</v>
      </c>
      <c r="B138" s="78">
        <v>5169</v>
      </c>
      <c r="C138" s="49" t="s">
        <v>36</v>
      </c>
      <c r="D138" s="117">
        <v>20000</v>
      </c>
      <c r="E138" s="117"/>
      <c r="F138" s="71"/>
    </row>
    <row r="139" spans="1:6">
      <c r="A139" s="45" t="s">
        <v>0</v>
      </c>
      <c r="B139" s="35"/>
      <c r="C139" s="46" t="s">
        <v>0</v>
      </c>
      <c r="D139" s="116">
        <f>SUM(D126:D138)</f>
        <v>493000</v>
      </c>
      <c r="E139" s="116">
        <f>SUM(E126:E138)</f>
        <v>0</v>
      </c>
      <c r="F139" s="36">
        <f>SUM(F126:F138)</f>
        <v>1000</v>
      </c>
    </row>
    <row r="140" spans="1:6" ht="9" customHeight="1">
      <c r="A140" s="80"/>
      <c r="B140" s="78"/>
      <c r="C140" s="49"/>
      <c r="D140" s="117"/>
      <c r="E140" s="117"/>
      <c r="F140" s="71"/>
    </row>
    <row r="141" spans="1:6">
      <c r="A141" s="47" t="s">
        <v>19</v>
      </c>
      <c r="B141" s="34" t="s">
        <v>14</v>
      </c>
      <c r="C141" s="35" t="s">
        <v>58</v>
      </c>
      <c r="D141" s="116" t="s">
        <v>2</v>
      </c>
      <c r="E141" s="116" t="s">
        <v>169</v>
      </c>
      <c r="F141" s="36" t="s">
        <v>177</v>
      </c>
    </row>
    <row r="142" spans="1:6">
      <c r="A142" s="80">
        <v>4356</v>
      </c>
      <c r="B142" s="78">
        <v>5169</v>
      </c>
      <c r="C142" s="49" t="s">
        <v>36</v>
      </c>
      <c r="D142" s="117">
        <v>35000</v>
      </c>
      <c r="E142" s="117" t="s">
        <v>0</v>
      </c>
      <c r="F142" s="71" t="s">
        <v>0</v>
      </c>
    </row>
    <row r="143" spans="1:6">
      <c r="A143" s="45"/>
      <c r="B143" s="35"/>
      <c r="C143" s="46"/>
      <c r="D143" s="116">
        <v>35000</v>
      </c>
      <c r="E143" s="116">
        <v>0</v>
      </c>
      <c r="F143" s="36">
        <v>0</v>
      </c>
    </row>
    <row r="144" spans="1:6" ht="6" customHeight="1">
      <c r="A144" s="80"/>
      <c r="B144" s="78"/>
      <c r="C144" s="49"/>
      <c r="D144" s="117"/>
      <c r="E144" s="117"/>
      <c r="F144" s="71"/>
    </row>
    <row r="145" spans="1:6">
      <c r="A145" s="47" t="s">
        <v>19</v>
      </c>
      <c r="B145" s="34" t="s">
        <v>14</v>
      </c>
      <c r="C145" s="35" t="s">
        <v>103</v>
      </c>
      <c r="D145" s="116" t="s">
        <v>2</v>
      </c>
      <c r="E145" s="116" t="s">
        <v>169</v>
      </c>
      <c r="F145" s="36" t="s">
        <v>177</v>
      </c>
    </row>
    <row r="146" spans="1:6">
      <c r="A146" s="80">
        <v>5212</v>
      </c>
      <c r="B146" s="78">
        <v>5901</v>
      </c>
      <c r="C146" s="49" t="s">
        <v>104</v>
      </c>
      <c r="D146" s="117">
        <v>50000</v>
      </c>
      <c r="E146" s="117" t="s">
        <v>0</v>
      </c>
      <c r="F146" s="71" t="s">
        <v>0</v>
      </c>
    </row>
    <row r="147" spans="1:6">
      <c r="A147" s="45"/>
      <c r="B147" s="35"/>
      <c r="C147" s="46"/>
      <c r="D147" s="116">
        <v>50000</v>
      </c>
      <c r="E147" s="116">
        <v>0</v>
      </c>
      <c r="F147" s="36">
        <v>0</v>
      </c>
    </row>
    <row r="148" spans="1:6" ht="8.25" customHeight="1">
      <c r="A148" s="80"/>
      <c r="B148" s="78"/>
      <c r="C148" s="49"/>
      <c r="D148" s="117"/>
      <c r="E148" s="117"/>
      <c r="F148" s="71"/>
    </row>
    <row r="149" spans="1:6">
      <c r="A149" s="47" t="s">
        <v>19</v>
      </c>
      <c r="B149" s="34" t="s">
        <v>14</v>
      </c>
      <c r="C149" s="35" t="s">
        <v>59</v>
      </c>
      <c r="D149" s="116" t="s">
        <v>2</v>
      </c>
      <c r="E149" s="116" t="s">
        <v>169</v>
      </c>
      <c r="F149" s="36" t="s">
        <v>177</v>
      </c>
    </row>
    <row r="150" spans="1:6">
      <c r="A150" s="80">
        <v>5512</v>
      </c>
      <c r="B150" s="78">
        <v>5137</v>
      </c>
      <c r="C150" s="49" t="s">
        <v>149</v>
      </c>
      <c r="D150" s="117">
        <v>2000</v>
      </c>
      <c r="E150" s="117"/>
      <c r="F150" s="71"/>
    </row>
    <row r="151" spans="1:6">
      <c r="A151" s="80">
        <v>5512</v>
      </c>
      <c r="B151" s="78">
        <v>5139</v>
      </c>
      <c r="C151" s="49" t="s">
        <v>34</v>
      </c>
      <c r="D151" s="117">
        <v>1000</v>
      </c>
      <c r="E151" s="117"/>
      <c r="F151" s="71"/>
    </row>
    <row r="152" spans="1:6">
      <c r="A152" s="80">
        <v>5512</v>
      </c>
      <c r="B152" s="78">
        <v>5156</v>
      </c>
      <c r="C152" s="49" t="s">
        <v>60</v>
      </c>
      <c r="D152" s="117">
        <v>5000</v>
      </c>
      <c r="E152" s="117"/>
      <c r="F152" s="71"/>
    </row>
    <row r="153" spans="1:6">
      <c r="A153" s="80">
        <v>5512</v>
      </c>
      <c r="B153" s="78">
        <v>5171</v>
      </c>
      <c r="C153" s="44" t="s">
        <v>148</v>
      </c>
      <c r="D153" s="117">
        <v>1000</v>
      </c>
      <c r="E153" s="117"/>
      <c r="F153" s="71"/>
    </row>
    <row r="154" spans="1:6">
      <c r="A154" s="80">
        <v>5512</v>
      </c>
      <c r="B154" s="78">
        <v>5173</v>
      </c>
      <c r="C154" s="49" t="s">
        <v>65</v>
      </c>
      <c r="D154" s="117">
        <v>1000</v>
      </c>
      <c r="E154" s="117"/>
      <c r="F154" s="71"/>
    </row>
    <row r="155" spans="1:6">
      <c r="A155" s="80">
        <v>5512</v>
      </c>
      <c r="B155" s="78">
        <v>5175</v>
      </c>
      <c r="C155" s="49" t="s">
        <v>179</v>
      </c>
      <c r="D155" s="117"/>
      <c r="E155" s="117"/>
      <c r="F155" s="71">
        <v>1000</v>
      </c>
    </row>
    <row r="156" spans="1:6">
      <c r="A156" s="80">
        <v>5512</v>
      </c>
      <c r="B156" s="78">
        <v>5169</v>
      </c>
      <c r="C156" s="49" t="s">
        <v>36</v>
      </c>
      <c r="D156" s="117">
        <v>1000</v>
      </c>
      <c r="E156" s="117">
        <v>2000</v>
      </c>
      <c r="F156" s="71" t="s">
        <v>0</v>
      </c>
    </row>
    <row r="157" spans="1:6">
      <c r="A157" s="45" t="s">
        <v>0</v>
      </c>
      <c r="B157" s="35"/>
      <c r="C157" s="46" t="s">
        <v>0</v>
      </c>
      <c r="D157" s="116">
        <f>SUM(D150:D156)</f>
        <v>11000</v>
      </c>
      <c r="E157" s="116">
        <f>SUM(E150:E156)</f>
        <v>2000</v>
      </c>
      <c r="F157" s="36">
        <f>SUM(F150:F156)</f>
        <v>1000</v>
      </c>
    </row>
    <row r="158" spans="1:6" ht="9.75" customHeight="1">
      <c r="A158" s="73"/>
      <c r="B158" s="66"/>
      <c r="C158" s="74"/>
      <c r="D158" s="114"/>
      <c r="E158" s="114"/>
      <c r="F158" s="51"/>
    </row>
    <row r="159" spans="1:6" ht="18" customHeight="1">
      <c r="A159" s="47" t="s">
        <v>19</v>
      </c>
      <c r="B159" s="34" t="s">
        <v>14</v>
      </c>
      <c r="C159" s="35" t="s">
        <v>61</v>
      </c>
      <c r="D159" s="116" t="s">
        <v>2</v>
      </c>
      <c r="E159" s="116" t="s">
        <v>169</v>
      </c>
      <c r="F159" s="36" t="s">
        <v>177</v>
      </c>
    </row>
    <row r="160" spans="1:6" ht="13.5" customHeight="1">
      <c r="A160" s="80"/>
      <c r="B160" s="78"/>
      <c r="C160" s="55" t="s">
        <v>62</v>
      </c>
      <c r="D160" s="117"/>
      <c r="E160" s="117"/>
      <c r="F160" s="71"/>
    </row>
    <row r="161" spans="1:6" ht="13.5" customHeight="1">
      <c r="A161" s="80">
        <v>6112</v>
      </c>
      <c r="B161" s="78">
        <v>5021</v>
      </c>
      <c r="C161" s="49" t="s">
        <v>67</v>
      </c>
      <c r="D161" s="117">
        <v>5000</v>
      </c>
      <c r="E161" s="117"/>
      <c r="F161" s="71"/>
    </row>
    <row r="162" spans="1:6">
      <c r="A162" s="80">
        <v>6112</v>
      </c>
      <c r="B162" s="78">
        <v>5023</v>
      </c>
      <c r="C162" s="49" t="s">
        <v>63</v>
      </c>
      <c r="D162" s="117">
        <v>430000</v>
      </c>
      <c r="E162" s="117"/>
      <c r="F162" s="71"/>
    </row>
    <row r="163" spans="1:6">
      <c r="A163" s="80">
        <v>6112</v>
      </c>
      <c r="B163" s="78">
        <v>5032</v>
      </c>
      <c r="C163" s="49" t="s">
        <v>150</v>
      </c>
      <c r="D163" s="117">
        <v>39000</v>
      </c>
      <c r="E163" s="117"/>
      <c r="F163" s="71"/>
    </row>
    <row r="164" spans="1:6">
      <c r="A164" s="80">
        <v>6112</v>
      </c>
      <c r="B164" s="78">
        <v>5167</v>
      </c>
      <c r="C164" s="49" t="s">
        <v>82</v>
      </c>
      <c r="D164" s="117">
        <v>2000</v>
      </c>
      <c r="E164" s="117"/>
      <c r="F164" s="71"/>
    </row>
    <row r="165" spans="1:6">
      <c r="A165" s="80">
        <v>6112</v>
      </c>
      <c r="B165" s="78">
        <v>5169</v>
      </c>
      <c r="C165" s="49" t="s">
        <v>64</v>
      </c>
      <c r="D165" s="117">
        <v>1000</v>
      </c>
      <c r="E165" s="117"/>
      <c r="F165" s="71"/>
    </row>
    <row r="166" spans="1:6">
      <c r="A166" s="80">
        <v>6112</v>
      </c>
      <c r="B166" s="78">
        <v>5173</v>
      </c>
      <c r="C166" s="49" t="s">
        <v>65</v>
      </c>
      <c r="D166" s="117">
        <v>60000</v>
      </c>
      <c r="E166" s="117"/>
      <c r="F166" s="71"/>
    </row>
    <row r="167" spans="1:6">
      <c r="A167" s="80">
        <v>6112</v>
      </c>
      <c r="B167" s="78">
        <v>5175</v>
      </c>
      <c r="C167" s="49" t="s">
        <v>44</v>
      </c>
      <c r="D167" s="117">
        <v>1000</v>
      </c>
      <c r="E167" s="117"/>
      <c r="F167" s="71"/>
    </row>
    <row r="168" spans="1:6" ht="13.5">
      <c r="A168" s="80"/>
      <c r="B168" s="78"/>
      <c r="C168" s="55" t="s">
        <v>66</v>
      </c>
      <c r="D168" s="117"/>
      <c r="E168" s="117"/>
      <c r="F168" s="71"/>
    </row>
    <row r="169" spans="1:6">
      <c r="A169" s="80">
        <v>6171</v>
      </c>
      <c r="B169" s="78">
        <v>5011</v>
      </c>
      <c r="C169" s="49" t="s">
        <v>102</v>
      </c>
      <c r="D169" s="117">
        <v>186000</v>
      </c>
      <c r="E169" s="117"/>
      <c r="F169" s="71"/>
    </row>
    <row r="170" spans="1:6">
      <c r="A170" s="80">
        <v>6171</v>
      </c>
      <c r="B170" s="78">
        <v>5021</v>
      </c>
      <c r="C170" s="49" t="s">
        <v>67</v>
      </c>
      <c r="D170" s="117">
        <v>20000</v>
      </c>
      <c r="E170" s="117"/>
      <c r="F170" s="71"/>
    </row>
    <row r="171" spans="1:6">
      <c r="A171" s="80">
        <v>6171</v>
      </c>
      <c r="B171" s="78">
        <v>5031</v>
      </c>
      <c r="C171" s="49" t="s">
        <v>151</v>
      </c>
      <c r="D171" s="117">
        <v>40000</v>
      </c>
      <c r="E171" s="117"/>
      <c r="F171" s="71"/>
    </row>
    <row r="172" spans="1:6">
      <c r="A172" s="80">
        <v>6171</v>
      </c>
      <c r="B172" s="78">
        <v>5032</v>
      </c>
      <c r="C172" s="49" t="s">
        <v>150</v>
      </c>
      <c r="D172" s="117">
        <v>15000</v>
      </c>
      <c r="E172" s="117"/>
      <c r="F172" s="71"/>
    </row>
    <row r="173" spans="1:6">
      <c r="A173" s="80">
        <v>6171</v>
      </c>
      <c r="B173" s="78">
        <v>5136</v>
      </c>
      <c r="C173" s="49" t="s">
        <v>152</v>
      </c>
      <c r="D173" s="117">
        <v>5000</v>
      </c>
      <c r="E173" s="117"/>
      <c r="F173" s="71"/>
    </row>
    <row r="174" spans="1:6">
      <c r="A174" s="80">
        <v>6171</v>
      </c>
      <c r="B174" s="78">
        <v>5137</v>
      </c>
      <c r="C174" s="49" t="s">
        <v>101</v>
      </c>
      <c r="D174" s="117">
        <v>20000</v>
      </c>
      <c r="E174" s="117"/>
      <c r="F174" s="71"/>
    </row>
    <row r="175" spans="1:6">
      <c r="A175" s="80">
        <v>6171</v>
      </c>
      <c r="B175" s="78">
        <v>5138</v>
      </c>
      <c r="C175" s="49" t="s">
        <v>69</v>
      </c>
      <c r="D175" s="117">
        <v>3000</v>
      </c>
      <c r="E175" s="117"/>
      <c r="F175" s="71"/>
    </row>
    <row r="176" spans="1:6">
      <c r="A176" s="80">
        <v>6171</v>
      </c>
      <c r="B176" s="78">
        <v>5139</v>
      </c>
      <c r="C176" s="49" t="s">
        <v>34</v>
      </c>
      <c r="D176" s="117">
        <v>30000</v>
      </c>
      <c r="E176" s="117"/>
      <c r="F176" s="71"/>
    </row>
    <row r="177" spans="1:6">
      <c r="A177" s="80">
        <v>6171</v>
      </c>
      <c r="B177" s="78">
        <v>5151</v>
      </c>
      <c r="C177" s="49" t="s">
        <v>70</v>
      </c>
      <c r="D177" s="117">
        <v>4000</v>
      </c>
      <c r="E177" s="117"/>
      <c r="F177" s="71"/>
    </row>
    <row r="178" spans="1:6">
      <c r="A178" s="80">
        <v>6171</v>
      </c>
      <c r="B178" s="78">
        <v>5154</v>
      </c>
      <c r="C178" s="49" t="s">
        <v>41</v>
      </c>
      <c r="D178" s="117">
        <v>25000</v>
      </c>
      <c r="E178" s="117"/>
      <c r="F178" s="71"/>
    </row>
    <row r="179" spans="1:6">
      <c r="A179" s="80">
        <v>6171</v>
      </c>
      <c r="B179" s="78">
        <v>5155</v>
      </c>
      <c r="C179" s="49" t="s">
        <v>83</v>
      </c>
      <c r="D179" s="117">
        <v>20000</v>
      </c>
      <c r="E179" s="117"/>
      <c r="F179" s="71"/>
    </row>
    <row r="180" spans="1:6">
      <c r="A180" s="80">
        <v>6171</v>
      </c>
      <c r="B180" s="78">
        <v>5161</v>
      </c>
      <c r="C180" s="49" t="s">
        <v>154</v>
      </c>
      <c r="D180" s="117">
        <v>6000</v>
      </c>
      <c r="E180" s="117"/>
      <c r="F180" s="71"/>
    </row>
    <row r="181" spans="1:6">
      <c r="A181" s="80">
        <v>6171</v>
      </c>
      <c r="B181" s="78">
        <v>5162</v>
      </c>
      <c r="C181" s="49" t="s">
        <v>153</v>
      </c>
      <c r="D181" s="117">
        <v>10000</v>
      </c>
      <c r="E181" s="117"/>
      <c r="F181" s="71"/>
    </row>
    <row r="182" spans="1:6" ht="15.75" customHeight="1">
      <c r="A182" s="80">
        <v>6171</v>
      </c>
      <c r="B182" s="78">
        <v>5167</v>
      </c>
      <c r="C182" s="49" t="s">
        <v>72</v>
      </c>
      <c r="D182" s="117">
        <v>3000</v>
      </c>
      <c r="E182" s="117"/>
      <c r="F182" s="71"/>
    </row>
    <row r="183" spans="1:6" ht="15.75" customHeight="1">
      <c r="A183" s="80">
        <v>6171</v>
      </c>
      <c r="B183" s="78">
        <v>5168</v>
      </c>
      <c r="C183" s="49" t="s">
        <v>144</v>
      </c>
      <c r="D183" s="117">
        <v>50000</v>
      </c>
      <c r="E183" s="117"/>
      <c r="F183" s="71"/>
    </row>
    <row r="184" spans="1:6" ht="16.5" customHeight="1">
      <c r="A184" s="80">
        <v>6171</v>
      </c>
      <c r="B184" s="78">
        <v>5169</v>
      </c>
      <c r="C184" s="49" t="s">
        <v>64</v>
      </c>
      <c r="D184" s="117">
        <v>275000</v>
      </c>
      <c r="E184" s="117"/>
      <c r="F184" s="71"/>
    </row>
    <row r="185" spans="1:6">
      <c r="A185" s="80">
        <v>6171</v>
      </c>
      <c r="B185" s="78">
        <v>5171</v>
      </c>
      <c r="C185" s="44" t="s">
        <v>148</v>
      </c>
      <c r="D185" s="117">
        <v>50000</v>
      </c>
      <c r="E185" s="117"/>
      <c r="F185" s="71"/>
    </row>
    <row r="186" spans="1:6">
      <c r="A186" s="80">
        <v>6171</v>
      </c>
      <c r="B186" s="78">
        <v>5172</v>
      </c>
      <c r="C186" s="49" t="s">
        <v>73</v>
      </c>
      <c r="D186" s="117">
        <v>5000</v>
      </c>
      <c r="E186" s="117"/>
      <c r="F186" s="71"/>
    </row>
    <row r="187" spans="1:6">
      <c r="A187" s="80">
        <v>6171</v>
      </c>
      <c r="B187" s="78">
        <v>5175</v>
      </c>
      <c r="C187" s="49" t="s">
        <v>44</v>
      </c>
      <c r="D187" s="117">
        <v>15000</v>
      </c>
      <c r="E187" s="117"/>
      <c r="F187" s="71"/>
    </row>
    <row r="188" spans="1:6">
      <c r="A188" s="80">
        <v>6171</v>
      </c>
      <c r="B188" s="78">
        <v>5179</v>
      </c>
      <c r="C188" s="49" t="s">
        <v>162</v>
      </c>
      <c r="D188" s="117">
        <v>3000</v>
      </c>
      <c r="E188" s="117"/>
      <c r="F188" s="71"/>
    </row>
    <row r="189" spans="1:6">
      <c r="A189" s="80">
        <v>6171</v>
      </c>
      <c r="B189" s="78">
        <v>5321</v>
      </c>
      <c r="C189" s="49" t="s">
        <v>116</v>
      </c>
      <c r="D189" s="117">
        <v>5000</v>
      </c>
      <c r="E189" s="117"/>
      <c r="F189" s="71"/>
    </row>
    <row r="190" spans="1:6">
      <c r="A190" s="80">
        <v>6171</v>
      </c>
      <c r="B190" s="78">
        <v>5329</v>
      </c>
      <c r="C190" s="49" t="s">
        <v>115</v>
      </c>
      <c r="D190" s="117">
        <v>3000</v>
      </c>
      <c r="E190" s="117"/>
      <c r="F190" s="71"/>
    </row>
    <row r="191" spans="1:6">
      <c r="A191" s="80">
        <v>6171</v>
      </c>
      <c r="B191" s="42">
        <v>5361</v>
      </c>
      <c r="C191" s="44" t="s">
        <v>74</v>
      </c>
      <c r="D191" s="118">
        <v>1000</v>
      </c>
      <c r="E191" s="118"/>
      <c r="F191" s="40"/>
    </row>
    <row r="192" spans="1:6">
      <c r="A192" s="80">
        <v>6171</v>
      </c>
      <c r="B192" s="42">
        <v>5362</v>
      </c>
      <c r="C192" s="44" t="s">
        <v>155</v>
      </c>
      <c r="D192" s="118">
        <v>2000</v>
      </c>
      <c r="E192" s="118"/>
      <c r="F192" s="40"/>
    </row>
    <row r="193" spans="1:6">
      <c r="A193" s="80">
        <v>6171</v>
      </c>
      <c r="B193" s="42">
        <v>5365</v>
      </c>
      <c r="C193" s="44" t="s">
        <v>156</v>
      </c>
      <c r="D193" s="118">
        <v>1000</v>
      </c>
      <c r="E193" s="118"/>
      <c r="F193" s="40"/>
    </row>
    <row r="194" spans="1:6">
      <c r="A194" s="45" t="s">
        <v>0</v>
      </c>
      <c r="B194" s="35"/>
      <c r="C194" s="46" t="s">
        <v>0</v>
      </c>
      <c r="D194" s="116">
        <f>SUM(D160:D193)</f>
        <v>1335000</v>
      </c>
      <c r="E194" s="116">
        <f>SUM(E160:E193)</f>
        <v>0</v>
      </c>
      <c r="F194" s="36">
        <f>SUM(F160:F193)</f>
        <v>0</v>
      </c>
    </row>
    <row r="195" spans="1:6" ht="5.25" customHeight="1">
      <c r="A195" s="84"/>
      <c r="B195" s="82"/>
      <c r="C195" s="85"/>
      <c r="D195" s="119"/>
      <c r="E195" s="119"/>
      <c r="F195" s="77"/>
    </row>
    <row r="196" spans="1:6" ht="16.5" customHeight="1">
      <c r="A196" s="47" t="s">
        <v>19</v>
      </c>
      <c r="B196" s="34" t="s">
        <v>14</v>
      </c>
      <c r="C196" s="86" t="s">
        <v>76</v>
      </c>
      <c r="D196" s="116" t="s">
        <v>2</v>
      </c>
      <c r="E196" s="116" t="s">
        <v>169</v>
      </c>
      <c r="F196" s="36" t="s">
        <v>177</v>
      </c>
    </row>
    <row r="197" spans="1:6">
      <c r="A197" s="75">
        <v>6310</v>
      </c>
      <c r="B197" s="81">
        <v>5163</v>
      </c>
      <c r="C197" s="76" t="s">
        <v>71</v>
      </c>
      <c r="D197" s="120">
        <v>7000</v>
      </c>
      <c r="E197" s="120"/>
      <c r="F197" s="79"/>
    </row>
    <row r="198" spans="1:6">
      <c r="A198" s="75">
        <v>6310</v>
      </c>
      <c r="B198" s="81">
        <v>5149</v>
      </c>
      <c r="C198" s="76" t="s">
        <v>163</v>
      </c>
      <c r="D198" s="120">
        <v>98000</v>
      </c>
      <c r="E198" s="120"/>
      <c r="F198" s="79"/>
    </row>
    <row r="199" spans="1:6">
      <c r="A199" s="75">
        <v>6399</v>
      </c>
      <c r="B199" s="81">
        <v>5362</v>
      </c>
      <c r="C199" s="44" t="s">
        <v>75</v>
      </c>
      <c r="D199" s="120">
        <v>240000</v>
      </c>
      <c r="E199" s="120"/>
      <c r="F199" s="79"/>
    </row>
    <row r="200" spans="1:6">
      <c r="A200" s="75">
        <v>6399</v>
      </c>
      <c r="B200" s="81">
        <v>5365</v>
      </c>
      <c r="C200" s="44" t="s">
        <v>156</v>
      </c>
      <c r="D200" s="120">
        <v>620000</v>
      </c>
      <c r="E200" s="120"/>
      <c r="F200" s="79"/>
    </row>
    <row r="201" spans="1:6">
      <c r="A201" s="75">
        <v>6320</v>
      </c>
      <c r="B201" s="81">
        <v>5163</v>
      </c>
      <c r="C201" s="76" t="s">
        <v>71</v>
      </c>
      <c r="D201" s="120">
        <v>25000</v>
      </c>
      <c r="E201" s="120"/>
      <c r="F201" s="79"/>
    </row>
    <row r="202" spans="1:6">
      <c r="A202" s="75">
        <v>6330</v>
      </c>
      <c r="B202" s="81">
        <v>5345</v>
      </c>
      <c r="C202" s="76" t="s">
        <v>138</v>
      </c>
      <c r="D202" s="120">
        <v>200000</v>
      </c>
      <c r="E202" s="120"/>
      <c r="F202" s="79"/>
    </row>
    <row r="203" spans="1:6" ht="15" customHeight="1">
      <c r="A203" s="45"/>
      <c r="B203" s="35"/>
      <c r="C203" s="46"/>
      <c r="D203" s="116">
        <f>SUM(D197:D202)</f>
        <v>1190000</v>
      </c>
      <c r="E203" s="116">
        <f>SUM(E197:E202)</f>
        <v>0</v>
      </c>
      <c r="F203" s="36">
        <f>SUM(F197:F202)</f>
        <v>0</v>
      </c>
    </row>
    <row r="204" spans="1:6" ht="8.25" customHeight="1">
      <c r="A204" s="84"/>
      <c r="B204" s="82"/>
      <c r="C204" s="85"/>
      <c r="D204" s="119"/>
      <c r="E204" s="119"/>
      <c r="F204" s="77"/>
    </row>
    <row r="205" spans="1:6">
      <c r="A205" s="67"/>
      <c r="B205" s="68"/>
      <c r="C205" s="69" t="s">
        <v>77</v>
      </c>
      <c r="D205" s="122">
        <f>SUM(D22+D32+D39+D63+D78+D122+D139+D143+D157+D194+D203+D147)</f>
        <v>6958000</v>
      </c>
      <c r="E205" s="122">
        <f>SUM(E22+E32+E39+E63+E78+E122+E139+E143+E157+E194+E203+E147)</f>
        <v>577000</v>
      </c>
      <c r="F205" s="87">
        <f>SUM(F22+F32+F39+F63+F78+F122+F139+F143+F157+F194+F203+F147)</f>
        <v>9200</v>
      </c>
    </row>
    <row r="206" spans="1:6" ht="5.25" customHeight="1">
      <c r="A206" s="43"/>
      <c r="B206" s="44"/>
      <c r="C206" s="44"/>
      <c r="D206" s="118"/>
      <c r="E206" s="118"/>
      <c r="F206" s="40"/>
    </row>
    <row r="207" spans="1:6">
      <c r="A207" s="88"/>
      <c r="B207" s="89"/>
      <c r="C207" s="90" t="s">
        <v>78</v>
      </c>
      <c r="D207" s="123" t="s">
        <v>2</v>
      </c>
      <c r="E207" s="123" t="s">
        <v>169</v>
      </c>
      <c r="F207" s="91" t="s">
        <v>177</v>
      </c>
    </row>
    <row r="208" spans="1:6" ht="9" customHeight="1">
      <c r="A208" s="92"/>
      <c r="B208" s="93"/>
      <c r="C208" s="82"/>
      <c r="D208" s="124"/>
      <c r="E208" s="124"/>
      <c r="F208" s="94"/>
    </row>
    <row r="209" spans="1:6">
      <c r="A209" s="95" t="s">
        <v>19</v>
      </c>
      <c r="B209" s="96" t="s">
        <v>14</v>
      </c>
      <c r="C209" s="97" t="s">
        <v>35</v>
      </c>
      <c r="D209" s="125"/>
      <c r="E209" s="125"/>
      <c r="F209" s="98"/>
    </row>
    <row r="210" spans="1:6">
      <c r="A210" s="80">
        <v>2321</v>
      </c>
      <c r="B210" s="78">
        <v>6371</v>
      </c>
      <c r="C210" s="49" t="s">
        <v>141</v>
      </c>
      <c r="D210" s="117">
        <v>300000</v>
      </c>
      <c r="E210" s="117" t="s">
        <v>0</v>
      </c>
      <c r="F210" s="71" t="s">
        <v>0</v>
      </c>
    </row>
    <row r="211" spans="1:6">
      <c r="A211" s="99" t="s">
        <v>0</v>
      </c>
      <c r="B211" s="100" t="s">
        <v>0</v>
      </c>
      <c r="C211" s="101"/>
      <c r="D211" s="126">
        <v>300000</v>
      </c>
      <c r="E211" s="126" t="s">
        <v>0</v>
      </c>
      <c r="F211" s="102" t="s">
        <v>0</v>
      </c>
    </row>
    <row r="212" spans="1:6" ht="9" customHeight="1">
      <c r="A212" s="92"/>
      <c r="B212" s="93"/>
      <c r="C212" s="82"/>
      <c r="D212" s="124"/>
      <c r="E212" s="124"/>
      <c r="F212" s="94"/>
    </row>
    <row r="213" spans="1:6">
      <c r="A213" s="95" t="s">
        <v>19</v>
      </c>
      <c r="B213" s="96" t="s">
        <v>14</v>
      </c>
      <c r="C213" s="97" t="s">
        <v>39</v>
      </c>
      <c r="D213" s="125"/>
      <c r="E213" s="125"/>
      <c r="F213" s="98"/>
    </row>
    <row r="214" spans="1:6">
      <c r="A214" s="80">
        <v>3392</v>
      </c>
      <c r="B214" s="78">
        <v>6121</v>
      </c>
      <c r="C214" s="49" t="s">
        <v>133</v>
      </c>
      <c r="D214" s="117">
        <v>0</v>
      </c>
      <c r="E214" s="117">
        <v>100000</v>
      </c>
      <c r="F214" s="71" t="s">
        <v>0</v>
      </c>
    </row>
    <row r="215" spans="1:6">
      <c r="A215" s="99" t="s">
        <v>0</v>
      </c>
      <c r="B215" s="100" t="s">
        <v>0</v>
      </c>
      <c r="C215" s="101"/>
      <c r="D215" s="126">
        <v>0</v>
      </c>
      <c r="E215" s="126">
        <v>100000</v>
      </c>
      <c r="F215" s="102">
        <v>0</v>
      </c>
    </row>
    <row r="216" spans="1:6" ht="9" customHeight="1">
      <c r="A216" s="92"/>
      <c r="B216" s="93"/>
      <c r="C216" s="82"/>
      <c r="D216" s="124"/>
      <c r="E216" s="124"/>
      <c r="F216" s="94"/>
    </row>
    <row r="217" spans="1:6" ht="15" customHeight="1">
      <c r="A217" s="95" t="s">
        <v>19</v>
      </c>
      <c r="B217" s="96" t="s">
        <v>14</v>
      </c>
      <c r="C217" s="97" t="s">
        <v>142</v>
      </c>
      <c r="D217" s="126"/>
      <c r="E217" s="126"/>
      <c r="F217" s="102"/>
    </row>
    <row r="218" spans="1:6" ht="15" customHeight="1">
      <c r="A218" s="103">
        <v>3612</v>
      </c>
      <c r="B218" s="104">
        <v>6121</v>
      </c>
      <c r="C218" s="49" t="s">
        <v>133</v>
      </c>
      <c r="D218" s="127">
        <v>300000</v>
      </c>
      <c r="E218" s="127" t="s">
        <v>0</v>
      </c>
      <c r="F218" s="105" t="s">
        <v>0</v>
      </c>
    </row>
    <row r="219" spans="1:6" ht="15" customHeight="1">
      <c r="A219" s="99" t="s">
        <v>0</v>
      </c>
      <c r="B219" s="100" t="s">
        <v>0</v>
      </c>
      <c r="C219" s="101"/>
      <c r="D219" s="126">
        <f>SUM(D217:D218)</f>
        <v>300000</v>
      </c>
      <c r="E219" s="126">
        <f>SUM(E217:E218)</f>
        <v>0</v>
      </c>
      <c r="F219" s="102">
        <f>SUM(F217:F218)</f>
        <v>0</v>
      </c>
    </row>
    <row r="220" spans="1:6" ht="5.25" customHeight="1">
      <c r="A220" s="92"/>
      <c r="B220" s="93"/>
      <c r="C220" s="82"/>
      <c r="D220" s="124"/>
      <c r="E220" s="124"/>
      <c r="F220" s="94"/>
    </row>
    <row r="221" spans="1:6">
      <c r="A221" s="95" t="s">
        <v>19</v>
      </c>
      <c r="B221" s="96" t="s">
        <v>14</v>
      </c>
      <c r="C221" s="151" t="s">
        <v>54</v>
      </c>
      <c r="D221" s="126"/>
      <c r="E221" s="126"/>
      <c r="F221" s="102"/>
    </row>
    <row r="222" spans="1:6">
      <c r="A222" s="103">
        <v>3745</v>
      </c>
      <c r="B222" s="104">
        <v>5123</v>
      </c>
      <c r="C222" s="49" t="s">
        <v>181</v>
      </c>
      <c r="D222" s="127" t="s">
        <v>0</v>
      </c>
      <c r="E222" s="127" t="s">
        <v>0</v>
      </c>
      <c r="F222" s="105">
        <v>88000</v>
      </c>
    </row>
    <row r="223" spans="1:6">
      <c r="A223" s="99" t="s">
        <v>0</v>
      </c>
      <c r="B223" s="100" t="s">
        <v>0</v>
      </c>
      <c r="C223" s="101"/>
      <c r="D223" s="126">
        <f>SUM(D221:D222)</f>
        <v>0</v>
      </c>
      <c r="E223" s="126">
        <f>SUM(E221:E222)</f>
        <v>0</v>
      </c>
      <c r="F223" s="102">
        <f>SUM(F221:F222)</f>
        <v>88000</v>
      </c>
    </row>
    <row r="224" spans="1:6" ht="5.25" customHeight="1">
      <c r="A224" s="92"/>
      <c r="B224" s="93"/>
      <c r="C224" s="82"/>
      <c r="D224" s="124"/>
      <c r="E224" s="124"/>
      <c r="F224" s="94"/>
    </row>
    <row r="225" spans="1:6">
      <c r="A225" s="88"/>
      <c r="B225" s="89"/>
      <c r="C225" s="90" t="s">
        <v>79</v>
      </c>
      <c r="D225" s="123">
        <f>SUM(D219+D211)</f>
        <v>600000</v>
      </c>
      <c r="E225" s="123">
        <v>100000</v>
      </c>
      <c r="F225" s="91">
        <v>88000</v>
      </c>
    </row>
    <row r="226" spans="1:6" ht="7.5" customHeight="1">
      <c r="A226" s="80"/>
      <c r="B226" s="78"/>
      <c r="C226" s="49"/>
      <c r="D226" s="117"/>
      <c r="E226" s="117"/>
      <c r="F226" s="71"/>
    </row>
    <row r="227" spans="1:6" ht="0.75" customHeight="1">
      <c r="A227" s="43"/>
      <c r="B227" s="44"/>
      <c r="C227" s="44"/>
      <c r="D227" s="128"/>
      <c r="E227" s="128"/>
      <c r="F227" s="106"/>
    </row>
    <row r="228" spans="1:6" ht="13.5" thickBot="1">
      <c r="A228" s="56" t="s">
        <v>8</v>
      </c>
      <c r="B228" s="57"/>
      <c r="C228" s="57"/>
      <c r="D228" s="131">
        <f>SUM(D205+D225)</f>
        <v>7558000</v>
      </c>
      <c r="E228" s="131">
        <f>SUM(E205+E225)</f>
        <v>677000</v>
      </c>
      <c r="F228" s="58">
        <f>SUM(F205+F225)</f>
        <v>97200</v>
      </c>
    </row>
    <row r="229" spans="1:6">
      <c r="D229" s="107"/>
      <c r="E229" s="107"/>
      <c r="F229" s="107"/>
    </row>
    <row r="230" spans="1:6">
      <c r="D230" s="107"/>
      <c r="E230" s="107"/>
      <c r="F230" s="107"/>
    </row>
    <row r="231" spans="1:6">
      <c r="D231" s="107"/>
      <c r="E231" s="107"/>
      <c r="F231" s="107"/>
    </row>
    <row r="232" spans="1:6">
      <c r="D232" s="107"/>
      <c r="E232" s="107"/>
      <c r="F232" s="107"/>
    </row>
    <row r="233" spans="1:6">
      <c r="D233" s="107"/>
      <c r="E233" s="107"/>
      <c r="F233" s="107"/>
    </row>
    <row r="234" spans="1:6">
      <c r="D234" s="107"/>
      <c r="E234" s="107"/>
      <c r="F234" s="107"/>
    </row>
    <row r="235" spans="1:6">
      <c r="D235" s="107"/>
      <c r="E235" s="107"/>
      <c r="F235" s="107"/>
    </row>
    <row r="236" spans="1:6">
      <c r="D236" s="107"/>
      <c r="E236" s="107"/>
      <c r="F236" s="107"/>
    </row>
    <row r="237" spans="1:6">
      <c r="D237" s="107"/>
      <c r="E237" s="107"/>
      <c r="F237" s="107"/>
    </row>
    <row r="238" spans="1:6">
      <c r="D238" s="107"/>
      <c r="E238" s="107"/>
      <c r="F238" s="107"/>
    </row>
    <row r="239" spans="1:6">
      <c r="D239" s="107"/>
      <c r="E239" s="107"/>
      <c r="F239" s="107"/>
    </row>
    <row r="240" spans="1:6">
      <c r="D240" s="107"/>
      <c r="E240" s="107"/>
      <c r="F240" s="107"/>
    </row>
    <row r="241" spans="4:6">
      <c r="D241" s="107"/>
      <c r="E241" s="107"/>
      <c r="F241" s="107"/>
    </row>
    <row r="242" spans="4:6">
      <c r="D242" s="107"/>
      <c r="E242" s="107"/>
      <c r="F242" s="107"/>
    </row>
    <row r="243" spans="4:6">
      <c r="D243" s="107"/>
      <c r="E243" s="107"/>
      <c r="F243" s="107"/>
    </row>
    <row r="244" spans="4:6">
      <c r="D244" s="107"/>
      <c r="E244" s="107"/>
      <c r="F244" s="107"/>
    </row>
    <row r="245" spans="4:6">
      <c r="D245" s="107"/>
      <c r="E245" s="107"/>
      <c r="F245" s="107"/>
    </row>
    <row r="246" spans="4:6">
      <c r="D246" s="107"/>
      <c r="E246" s="107"/>
      <c r="F246" s="107"/>
    </row>
    <row r="247" spans="4:6">
      <c r="D247" s="107"/>
      <c r="E247" s="107"/>
      <c r="F247" s="107"/>
    </row>
    <row r="248" spans="4:6">
      <c r="D248" s="107"/>
      <c r="E248" s="107"/>
      <c r="F248" s="107"/>
    </row>
    <row r="249" spans="4:6">
      <c r="D249" s="107"/>
      <c r="E249" s="107"/>
      <c r="F249" s="107"/>
    </row>
    <row r="250" spans="4:6">
      <c r="D250" s="107"/>
      <c r="E250" s="107"/>
      <c r="F250" s="107"/>
    </row>
    <row r="251" spans="4:6">
      <c r="D251" s="107"/>
      <c r="E251" s="107"/>
      <c r="F251" s="107"/>
    </row>
    <row r="252" spans="4:6">
      <c r="D252" s="107"/>
      <c r="E252" s="107"/>
      <c r="F252" s="107"/>
    </row>
    <row r="253" spans="4:6">
      <c r="D253" s="107"/>
      <c r="E253" s="107"/>
      <c r="F253" s="107"/>
    </row>
    <row r="254" spans="4:6">
      <c r="D254" s="107"/>
      <c r="E254" s="107"/>
      <c r="F254" s="107"/>
    </row>
    <row r="255" spans="4:6">
      <c r="D255" s="107"/>
      <c r="E255" s="107"/>
      <c r="F255" s="107"/>
    </row>
    <row r="256" spans="4:6">
      <c r="D256" s="107"/>
      <c r="E256" s="107"/>
      <c r="F256" s="107"/>
    </row>
    <row r="257" spans="4:6">
      <c r="D257" s="107"/>
      <c r="E257" s="107"/>
      <c r="F257" s="107"/>
    </row>
    <row r="258" spans="4:6">
      <c r="D258" s="107"/>
      <c r="E258" s="107"/>
      <c r="F258" s="107"/>
    </row>
    <row r="259" spans="4:6">
      <c r="D259" s="107"/>
      <c r="E259" s="107"/>
      <c r="F259" s="107"/>
    </row>
  </sheetData>
  <phoneticPr fontId="0" type="noConversion"/>
  <pageMargins left="0.68" right="0.23622047244094491" top="0.47244094488188981" bottom="0.35433070866141736" header="0.43307086614173229" footer="0.35433070866141736"/>
  <pageSetup paperSize="9" scale="94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Přehled</vt:lpstr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</dc:creator>
  <cp:lastModifiedBy>User1</cp:lastModifiedBy>
  <cp:lastPrinted>2017-05-15T10:13:37Z</cp:lastPrinted>
  <dcterms:created xsi:type="dcterms:W3CDTF">2007-11-07T13:21:13Z</dcterms:created>
  <dcterms:modified xsi:type="dcterms:W3CDTF">2017-05-15T10:29:16Z</dcterms:modified>
</cp:coreProperties>
</file>